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25" windowWidth="28455" windowHeight="13740"/>
  </bookViews>
  <sheets>
    <sheet name="5.2.1" sheetId="1" r:id="rId1"/>
    <sheet name="5.2.2" sheetId="2" r:id="rId2"/>
    <sheet name="5.2.3" sheetId="3" r:id="rId3"/>
    <sheet name="5.2.4" sheetId="4" r:id="rId4"/>
    <sheet name="5.2.5" sheetId="5" r:id="rId5"/>
    <sheet name="5.2.6" sheetId="6" r:id="rId6"/>
    <sheet name="5.2.7" sheetId="7" r:id="rId7"/>
    <sheet name="5.2.8" sheetId="8" r:id="rId8"/>
    <sheet name="5.2.9" sheetId="9" r:id="rId9"/>
    <sheet name="5.2.10" sheetId="10" r:id="rId10"/>
    <sheet name="5.2.11" sheetId="11" r:id="rId11"/>
    <sheet name="5.2.12" sheetId="12" r:id="rId12"/>
    <sheet name="5.2.13" sheetId="13" r:id="rId13"/>
    <sheet name="5.2.14" sheetId="14" r:id="rId14"/>
  </sheets>
  <calcPr calcId="124519"/>
</workbook>
</file>

<file path=xl/calcChain.xml><?xml version="1.0" encoding="utf-8"?>
<calcChain xmlns="http://schemas.openxmlformats.org/spreadsheetml/2006/main">
  <c r="F15" i="10"/>
  <c r="G15" s="1"/>
  <c r="E15"/>
  <c r="D15"/>
  <c r="B15"/>
  <c r="C15" s="1"/>
  <c r="G14"/>
  <c r="E14"/>
  <c r="C14"/>
  <c r="G13"/>
  <c r="E13"/>
  <c r="C13"/>
  <c r="G12"/>
  <c r="E12"/>
  <c r="C12"/>
  <c r="G11"/>
  <c r="E11"/>
  <c r="C11"/>
  <c r="G10"/>
  <c r="E10"/>
  <c r="C10"/>
  <c r="G9"/>
  <c r="E9"/>
  <c r="C9"/>
  <c r="G8"/>
  <c r="C8"/>
  <c r="G7"/>
  <c r="E7"/>
  <c r="C7"/>
  <c r="G6"/>
  <c r="E6"/>
  <c r="G5"/>
  <c r="E5"/>
  <c r="C5"/>
  <c r="E28" i="6"/>
  <c r="D28"/>
  <c r="C28"/>
  <c r="D11" i="2"/>
  <c r="C11"/>
  <c r="B11"/>
  <c r="D10"/>
  <c r="C10"/>
  <c r="B10"/>
  <c r="D9"/>
  <c r="C9"/>
  <c r="B9"/>
  <c r="D8"/>
  <c r="C8"/>
  <c r="B8"/>
  <c r="D7"/>
  <c r="C7"/>
  <c r="B7"/>
  <c r="D6"/>
  <c r="C6"/>
  <c r="B6"/>
  <c r="D5"/>
  <c r="C5"/>
  <c r="B5"/>
  <c r="D4"/>
  <c r="C4"/>
  <c r="B4"/>
</calcChain>
</file>

<file path=xl/sharedStrings.xml><?xml version="1.0" encoding="utf-8"?>
<sst xmlns="http://schemas.openxmlformats.org/spreadsheetml/2006/main" count="370" uniqueCount="227">
  <si>
    <t>Broj korisnika zdravstvene zaštite i kontakata po korisniku u djelatnosti obiteljske (opće) medicine u Međimurskoj županiji u 2024. godini</t>
  </si>
  <si>
    <t>Dob(godine)</t>
  </si>
  <si>
    <t>Broj kontakata po korisniku u 2024. godini</t>
  </si>
  <si>
    <t>Savjetovanja/konzultacije u djelatnosti obiteljske (opće) medicine u Međimurskoj županiji u 2024. godini</t>
  </si>
  <si>
    <t>Pregledi u djelatnosti obiteljske (opće) medicine u Međimurskoj županiji u 2024. godini</t>
  </si>
  <si>
    <t>Broj korisnika</t>
  </si>
  <si>
    <t>M</t>
  </si>
  <si>
    <t>Ukupno savjetovanja</t>
  </si>
  <si>
    <t>Ukupan broj pregleda</t>
  </si>
  <si>
    <t>Ž</t>
  </si>
  <si>
    <t>Ukupno</t>
  </si>
  <si>
    <t>0-6</t>
  </si>
  <si>
    <t>Broj kontakata</t>
  </si>
  <si>
    <t>Preventivna savjetovanja</t>
  </si>
  <si>
    <t>Broj svih posjeta i pregleda kod kuće(OM100-OM103)</t>
  </si>
  <si>
    <t>Kurativna savjetovanja</t>
  </si>
  <si>
    <t>Od toga broj kućnih posjeta u palijativnoj skrbi(OM102-OM103)</t>
  </si>
  <si>
    <t>7-18</t>
  </si>
  <si>
    <t>19-34</t>
  </si>
  <si>
    <t>35-49</t>
  </si>
  <si>
    <t>50-64</t>
  </si>
  <si>
    <t>65-79</t>
  </si>
  <si>
    <t>&gt;80</t>
  </si>
  <si>
    <t>ukupno</t>
  </si>
  <si>
    <t>Izvor podataka: Podaci CEZIH-a za 2024. godinu. Hrvatski zavod za javno zdravstvo.</t>
  </si>
  <si>
    <t>Obrada: ZZJZ Međimurske županije</t>
  </si>
  <si>
    <t>*Napomena: Za 1 osobu nije poznat spol</t>
  </si>
  <si>
    <t>Pregledi i savjetovanja/konzultacije za djecu predškolske dobi u djelatnosti obiteljske (opće) medicine u Međimurskoj županiji u 2024. godini</t>
  </si>
  <si>
    <t>Pregleda</t>
  </si>
  <si>
    <t>Savjetovanja/konzultacija</t>
  </si>
  <si>
    <t>Kurativnih</t>
  </si>
  <si>
    <t>Preventivnih</t>
  </si>
  <si>
    <t>Preventivne aktivnosti kod osoba u dobi 19 i više godina u djelatnosti obiteljske (opće) medicine u Međimurskoj županiji u 2024. godini</t>
  </si>
  <si>
    <t>Šifra</t>
  </si>
  <si>
    <t>Naziv DTP-a</t>
  </si>
  <si>
    <t>OM047</t>
  </si>
  <si>
    <t>"Preventivni program ""Zdravo starenje""-edukacija "</t>
  </si>
  <si>
    <t>OM048</t>
  </si>
  <si>
    <t>"Preventivni program ""Zdravo starenje""- vježbaonica "</t>
  </si>
  <si>
    <t>OM049</t>
  </si>
  <si>
    <t>"Preventivni program ""Prevencija raka kože"" - edukacija kojoj prethodi pregled dermatoskopom"</t>
  </si>
  <si>
    <t>OM050</t>
  </si>
  <si>
    <t>"Preventivni program ""Prevencija raka kože"" - pregled dermatoskopom"</t>
  </si>
  <si>
    <t>OM051</t>
  </si>
  <si>
    <t>Panel za praćenje indeksa tjelesne mase</t>
  </si>
  <si>
    <t>OM053</t>
  </si>
  <si>
    <t>Praćenje kardiovaskularnog rizika</t>
  </si>
  <si>
    <t>OM054</t>
  </si>
  <si>
    <t>Izračun ukupnog kardiovaskularnog rizika</t>
  </si>
  <si>
    <t>OM126</t>
  </si>
  <si>
    <t>Edukacija o prevenciji raka dojke</t>
  </si>
  <si>
    <t>OM135</t>
  </si>
  <si>
    <t>Glukometrija</t>
  </si>
  <si>
    <t>OM166</t>
  </si>
  <si>
    <t>Preventivni program za prevenciju prekomjerne tjelesne težine i edukacija</t>
  </si>
  <si>
    <t>OM167</t>
  </si>
  <si>
    <t>Preventivni program za prevenciju šećerne bolesti i edukacija</t>
  </si>
  <si>
    <t>OM168</t>
  </si>
  <si>
    <t>Preventivni program za prevenciju pušenja i edukacija</t>
  </si>
  <si>
    <t>OM169</t>
  </si>
  <si>
    <t>Preventivni program za prevenciju prekomjerne konzumacije alkohola i edukacija</t>
  </si>
  <si>
    <t>OM182</t>
  </si>
  <si>
    <t>Telefonska motivacija za sudjelovanje u nacionalnom preventivnom programu</t>
  </si>
  <si>
    <t>OM183</t>
  </si>
  <si>
    <t>Motivacijski razgovor za sudjelovanje u NPP za rano otkrivanje raka dojke</t>
  </si>
  <si>
    <t>OM184</t>
  </si>
  <si>
    <t>Motivacijski razgovor za sudjelovanje u NPP za rano otkrivanje raka debelog crijeva</t>
  </si>
  <si>
    <t>OM186</t>
  </si>
  <si>
    <t>Motivacijski razgovor za sudjelovanje u NPP za rano otkrivanje raka vrata maternice</t>
  </si>
  <si>
    <t>OM201</t>
  </si>
  <si>
    <t>Spirometrija</t>
  </si>
  <si>
    <t>OM202</t>
  </si>
  <si>
    <t>Dermoskopija</t>
  </si>
  <si>
    <t>OM203</t>
  </si>
  <si>
    <t>Oftalmoskopija</t>
  </si>
  <si>
    <t>Dob djece u kojoj je obavljen sistematski pregled u djelatnosti obiteljske (opće) medicine u Međimurskoj županiji u 2024. godini</t>
  </si>
  <si>
    <t>OM227</t>
  </si>
  <si>
    <t>Dermoskopija u slučaju horizontalnog upućivanje u skupnoj praksi</t>
  </si>
  <si>
    <t>OM303</t>
  </si>
  <si>
    <t>Pretraga ultrazvukom dojki (uključuje obje dojke)</t>
  </si>
  <si>
    <t>Dob djeteta(navršeni mjeseci/godine)</t>
  </si>
  <si>
    <t>NPP08</t>
  </si>
  <si>
    <t>Upućivanje osigurane osobe na probir za rano otkrivanje raka pluća</t>
  </si>
  <si>
    <t>NPP09</t>
  </si>
  <si>
    <t>Upućivanje osigurane osobe na pregled pulmologa u okviru Nacionalnog programa za rano otkrivanje raka pluća</t>
  </si>
  <si>
    <t>0-2 mj.</t>
  </si>
  <si>
    <t>3-5 mj.</t>
  </si>
  <si>
    <t>6-11 mj.</t>
  </si>
  <si>
    <t>1-3 g.</t>
  </si>
  <si>
    <t>4-6 g.</t>
  </si>
  <si>
    <t>Više od 6g.*</t>
  </si>
  <si>
    <t>Broj sistematskih pregleda</t>
  </si>
  <si>
    <t>*7g.</t>
  </si>
  <si>
    <t>Broj i vrsta izdanih uputnica u djelatnosti obiteljske (opće) medicine u Međimurskoj županiji u 2024. godini</t>
  </si>
  <si>
    <t>Vrsta uputnice</t>
  </si>
  <si>
    <t>A1 Konzilijarni pregled</t>
  </si>
  <si>
    <t>A2 Kontrolni konzilijarni pregled</t>
  </si>
  <si>
    <t>A3 Dijagnostička pretraga</t>
  </si>
  <si>
    <t>A4 Drugo mišljenje prema indikaciji izabranog liječnika</t>
  </si>
  <si>
    <t>A5 Konzultacije (uputnica bez osigurane osobe)</t>
  </si>
  <si>
    <t>A6 Kontrolna dijagnostička pretraga</t>
  </si>
  <si>
    <t>B1 Bolničko liječenje</t>
  </si>
  <si>
    <t>B2 Ponavljajuće bolničko liječenje</t>
  </si>
  <si>
    <t>C1 Pregled i cjelovita obrada u specijalističkoj zdravstvenoj zaštiti</t>
  </si>
  <si>
    <t>C2 Pregled i obrada kroz OHBP na koju upućuje izabrani doktor PZZ-a</t>
  </si>
  <si>
    <t>C3 Prije operativna obrada za nepokretne i/ili teško pokretne pacijente</t>
  </si>
  <si>
    <t>D1 Ambulantno liječenje</t>
  </si>
  <si>
    <t>D2 Dnevna bolnica</t>
  </si>
  <si>
    <t>K Preventivni pregledi u sklopu NP</t>
  </si>
  <si>
    <t>Broj izdanih uputnica po korisniku u djelatnosti obiteljske (opće) medicine u Međimurskoj županiji u 2024. godini</t>
  </si>
  <si>
    <t>Broj uputnica</t>
  </si>
  <si>
    <t>Broj uputnica po korisniku</t>
  </si>
  <si>
    <t>Broj pregleda</t>
  </si>
  <si>
    <t>Deset najčešćih djelatnosti u koje su se upućivali pacijenti u djelatnosti obiteljske (opće) medicine u Međimurskoj županiji u 2024. godini</t>
  </si>
  <si>
    <t>Broj pregleda u odnosu na broj uputnica</t>
  </si>
  <si>
    <t>Djelatnost upućivanja</t>
  </si>
  <si>
    <t>Broj</t>
  </si>
  <si>
    <t>%</t>
  </si>
  <si>
    <t>Medicinska biokemija</t>
  </si>
  <si>
    <t>Broj izdanih recepata, po grupama, u djelatnosti obiteljske (opće) medicine u Međimurskoj županiji u 2024. godini</t>
  </si>
  <si>
    <t>Radiologija (klasične i kontrastne pretrage)</t>
  </si>
  <si>
    <t>Lijekovi</t>
  </si>
  <si>
    <t>Medicinska mikrobiologija s parazitologijom</t>
  </si>
  <si>
    <t>Oftalmologija</t>
  </si>
  <si>
    <t>Ultrazvuk</t>
  </si>
  <si>
    <t>Fizikalna medicina i rehabilitacija</t>
  </si>
  <si>
    <t>s djelovanjem na srce i krvožilje</t>
  </si>
  <si>
    <t>534408*</t>
  </si>
  <si>
    <t>Ortopedija i traumatologija</t>
  </si>
  <si>
    <t>s djelovanjem na živčani sustav</t>
  </si>
  <si>
    <t>s djelovanjem na probavni sustav i mijenu tvari</t>
  </si>
  <si>
    <t>s djelovanjem na koštano-mišićni sustav</t>
  </si>
  <si>
    <t>Otorinolaringologija</t>
  </si>
  <si>
    <t>s djelovanjem na sustav dišnih organa</t>
  </si>
  <si>
    <t>za liječenje sustavnih infekcija (izuzev infekcija uzrokovanih parazitima)</t>
  </si>
  <si>
    <t>s djelovanjem na sustav žlijezda s unutarnjim lučenjem (izuzev spolnih hormona)</t>
  </si>
  <si>
    <t>Opća kirurgija</t>
  </si>
  <si>
    <t>Neurologija</t>
  </si>
  <si>
    <t>Ostalo</t>
  </si>
  <si>
    <t>Deset najčešćih izdanih recepata, po podgrupama, u djelatnosti obiteljske (opće) medicine u Međimurskoj županiji u 2024. godini</t>
  </si>
  <si>
    <t>Podgrupa lijekova</t>
  </si>
  <si>
    <t>Anksiolitici</t>
  </si>
  <si>
    <t>Antacidi, lijekovi za liječenje ulkusne bolesti, lijekovi s djelovanjem na peristaltiku</t>
  </si>
  <si>
    <t>Ace inhibitori, kombinacije</t>
  </si>
  <si>
    <t>Pripravci koji modficiraju lipide</t>
  </si>
  <si>
    <t>Derivati propionske kiseline</t>
  </si>
  <si>
    <t>Blokatori beta-adrenergičkih receptora</t>
  </si>
  <si>
    <t>Opijatni analgetici (opioidi)</t>
  </si>
  <si>
    <t>Oralni lijekovi za snižavanje glukoze u krvi, bez inzulina</t>
  </si>
  <si>
    <t>Antidepresivi</t>
  </si>
  <si>
    <t>Diuretici</t>
  </si>
  <si>
    <t>Broj zabilježenih dijagnoza u djelatnosti obiteljske (opće) medicine u Međimurskoj županiji u 2024. godini</t>
  </si>
  <si>
    <t>860,058*</t>
  </si>
  <si>
    <t>MKB-10 dijagnoza</t>
  </si>
  <si>
    <t>1,774,815*</t>
  </si>
  <si>
    <t>Muški</t>
  </si>
  <si>
    <t>Ženski</t>
  </si>
  <si>
    <t>Udio (%)</t>
  </si>
  <si>
    <t>A00-B99</t>
  </si>
  <si>
    <t>Zarazne i parazitarne bolesti</t>
  </si>
  <si>
    <t>C00-D48</t>
  </si>
  <si>
    <t>Novotvorine</t>
  </si>
  <si>
    <t>D50-D89</t>
  </si>
  <si>
    <t>Bolesti krvi i krvotvornog sustava, te određene bolesti imunosnog sustava</t>
  </si>
  <si>
    <t>E00-E90</t>
  </si>
  <si>
    <t>Endokrine bolesti, bolesti prehrane i bolesti metabolizma</t>
  </si>
  <si>
    <t>F00-F99</t>
  </si>
  <si>
    <t>Mentalni poremećaji i poremećaji ponašanja</t>
  </si>
  <si>
    <t>G00-G99</t>
  </si>
  <si>
    <t>Bolesti živčanog sustava</t>
  </si>
  <si>
    <t>s djelovanjem na osjetila</t>
  </si>
  <si>
    <t>H00-H59</t>
  </si>
  <si>
    <t>Bolesti oka i očnih adneksa</t>
  </si>
  <si>
    <t>s djelovanjem na kožu</t>
  </si>
  <si>
    <t>H60-H95</t>
  </si>
  <si>
    <t>Bolesti uha i mastoidnog nastavka</t>
  </si>
  <si>
    <t>I00-I99</t>
  </si>
  <si>
    <t>s djelovanjem na krv i krvotvorne organe</t>
  </si>
  <si>
    <t>Bolesti cirkulacijskog sustava</t>
  </si>
  <si>
    <t>62099*</t>
  </si>
  <si>
    <t>J00-J99</t>
  </si>
  <si>
    <t>s djelovanjem na mokraćni sustav i spolni hormoni</t>
  </si>
  <si>
    <t>Bolesti dišnoga sustava</t>
  </si>
  <si>
    <t>Različito</t>
  </si>
  <si>
    <t>K00-K93</t>
  </si>
  <si>
    <t>Bolesti probavnoga sustava</t>
  </si>
  <si>
    <t>za liječenje zloćudnih bolesti i imunomodulatori</t>
  </si>
  <si>
    <t>L00-L99</t>
  </si>
  <si>
    <t>Bolesti kože i potkožnoga tkiva</t>
  </si>
  <si>
    <t>za liječenje infekcija uzrokovanih parazitima</t>
  </si>
  <si>
    <t>M00-M99</t>
  </si>
  <si>
    <t>Bolesti mišićno-koštanog sustava i vezivnoga tkiva</t>
  </si>
  <si>
    <t>Nepoznato</t>
  </si>
  <si>
    <t>N00-N99</t>
  </si>
  <si>
    <t>Bolesti genitourinarnog sustava</t>
  </si>
  <si>
    <t>O00-O99</t>
  </si>
  <si>
    <t>Trudnoća, porođaj i babinje</t>
  </si>
  <si>
    <t>P00-P96</t>
  </si>
  <si>
    <t>Određena stanja nastala u perinatalnom razdoblju</t>
  </si>
  <si>
    <t>Q00-Q99</t>
  </si>
  <si>
    <t>Prirođene malformacije, deformiteti i kromosomske abnormalnosti</t>
  </si>
  <si>
    <t>R00-R99</t>
  </si>
  <si>
    <t>Simptomi, znakovi i abnormalni klinički i laboratorijski nalazi nesvrstani drugamo</t>
  </si>
  <si>
    <t>S00-T98</t>
  </si>
  <si>
    <t>Ozljede, otrovanja i ostale posljedice vanjskih uzroka</t>
  </si>
  <si>
    <t>U00-U85</t>
  </si>
  <si>
    <t>Šifre za posebne namjene</t>
  </si>
  <si>
    <t>Z00-Z99</t>
  </si>
  <si>
    <t>Čimbenici koji utječu na stanje zdravlja i kontakt sa zdravstvenom službom</t>
  </si>
  <si>
    <t>629241*</t>
  </si>
  <si>
    <t>V01-Y98</t>
  </si>
  <si>
    <t>Vanjski uzroci morbiditeta i mortaliteta</t>
  </si>
  <si>
    <t>Najčešće zabilježene dijagnoze u djelatnosti obiteljske (opće) medicine u Međimurskoj županiji u 2024. godini</t>
  </si>
  <si>
    <t>Naziv dijagnoza i MKB šifra</t>
  </si>
  <si>
    <t>Z00-Z13 Osobe koje se koriste zdravstvenom službom zbog pregleda i istraživanja</t>
  </si>
  <si>
    <t>J00-J06 Akutne infekcije gornjega dišnog sustava</t>
  </si>
  <si>
    <t>M50-M54 ostale dorzopatije</t>
  </si>
  <si>
    <t>I10-I15 Hipertenzivne bolesti</t>
  </si>
  <si>
    <t>34.824*</t>
  </si>
  <si>
    <t>K20-K31 Bolesti jednjaka, želudca i dvanaesnika</t>
  </si>
  <si>
    <t>Z20-Z29 Osobe s potencijalnom opasnošću po zdravlje zbog zaraznih bolesti</t>
  </si>
  <si>
    <t>E70-E90 Metabolički poremećaji</t>
  </si>
  <si>
    <t>R50-R69 Opći simptomi i znakovi</t>
  </si>
  <si>
    <t>R00-R09 Simptomi i znakovi koji se odnose na cirkulacijski i dišni sustav</t>
  </si>
  <si>
    <t>N30-N39 Druge bolesti urinarnog sustava</t>
  </si>
  <si>
    <t>Ostale dijagnoze</t>
  </si>
  <si>
    <t>652.207*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</si>
</sst>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7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sz val="10"/>
      <color rgb="FF000000"/>
      <name val="&quot;Arial&quot;"/>
    </font>
    <font>
      <b/>
      <sz val="10"/>
      <color rgb="FF000000"/>
      <name val="&quot;Arial&quot;"/>
    </font>
    <font>
      <sz val="8"/>
      <color theme="1"/>
      <name val="&quot;Arial&quot;"/>
    </font>
    <font>
      <i/>
      <sz val="10"/>
      <color theme="1"/>
      <name val="Arial"/>
      <scheme val="minor"/>
    </font>
    <font>
      <sz val="10"/>
      <color theme="1"/>
      <name val="&quot;Arial&quot;"/>
    </font>
    <font>
      <strike/>
      <sz val="10"/>
      <color theme="1"/>
      <name val="&quot;Arial&quot;"/>
    </font>
    <font>
      <strike/>
      <sz val="10"/>
      <color rgb="FF000000"/>
      <name val="&quot;Arial&quot;"/>
    </font>
    <font>
      <sz val="10"/>
      <color theme="1"/>
      <name val="Arial"/>
    </font>
    <font>
      <sz val="10"/>
      <color rgb="FF000000"/>
      <name val="Arial"/>
    </font>
    <font>
      <b/>
      <sz val="10"/>
      <color theme="1"/>
      <name val="Arial"/>
    </font>
    <font>
      <b/>
      <sz val="10"/>
      <color rgb="FF000000"/>
      <name val="Arial"/>
    </font>
    <font>
      <i/>
      <sz val="10"/>
      <color rgb="FF000000"/>
      <name val="&quot;Arial&quot;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ont="1" applyAlignment="1"/>
    <xf numFmtId="0" fontId="2" fillId="0" borderId="0" xfId="0" applyFont="1" applyAlignment="1"/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/>
    <xf numFmtId="3" fontId="5" fillId="0" borderId="4" xfId="0" applyNumberFormat="1" applyFont="1" applyBorder="1" applyAlignment="1">
      <alignment horizontal="center"/>
    </xf>
    <xf numFmtId="0" fontId="3" fillId="0" borderId="4" xfId="0" applyFont="1" applyBorder="1"/>
    <xf numFmtId="164" fontId="5" fillId="0" borderId="4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0" xfId="0" applyFont="1" applyAlignment="1"/>
    <xf numFmtId="0" fontId="8" fillId="0" borderId="0" xfId="0" applyFont="1" applyAlignment="1"/>
    <xf numFmtId="3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0" xfId="0" applyFont="1" applyAlignment="1">
      <alignment horizontal="left"/>
    </xf>
    <xf numFmtId="3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left" vertical="top"/>
    </xf>
    <xf numFmtId="0" fontId="10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horizontal="left" vertical="top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 vertical="top"/>
    </xf>
    <xf numFmtId="3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0" xfId="0" applyFont="1"/>
    <xf numFmtId="0" fontId="9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3" fontId="13" fillId="0" borderId="4" xfId="0" applyNumberFormat="1" applyFont="1" applyBorder="1" applyAlignment="1">
      <alignment horizontal="center"/>
    </xf>
    <xf numFmtId="165" fontId="13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13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4" fillId="0" borderId="4" xfId="0" applyFont="1" applyBorder="1" applyAlignment="1">
      <alignment horizontal="left" vertical="top"/>
    </xf>
    <xf numFmtId="3" fontId="15" fillId="0" borderId="4" xfId="0" applyNumberFormat="1" applyFont="1" applyBorder="1" applyAlignment="1">
      <alignment horizontal="center"/>
    </xf>
    <xf numFmtId="10" fontId="13" fillId="0" borderId="4" xfId="0" applyNumberFormat="1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3" fontId="2" fillId="0" borderId="7" xfId="0" applyNumberFormat="1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3" fillId="0" borderId="1" xfId="0" applyFont="1" applyBorder="1" applyAlignment="1">
      <alignment vertical="center"/>
    </xf>
    <xf numFmtId="0" fontId="4" fillId="0" borderId="6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5" xfId="0" applyFont="1" applyBorder="1"/>
    <xf numFmtId="0" fontId="3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tabSelected="1" workbookViewId="0">
      <selection activeCell="C20" sqref="C20"/>
    </sheetView>
  </sheetViews>
  <sheetFormatPr defaultColWidth="12.5703125" defaultRowHeight="15.75" customHeight="1"/>
  <sheetData>
    <row r="1" spans="1:7" ht="20.100000000000001" customHeight="1">
      <c r="A1" s="65" t="s">
        <v>0</v>
      </c>
      <c r="B1" s="1"/>
      <c r="E1" s="1"/>
    </row>
    <row r="2" spans="1:7" ht="12.75">
      <c r="A2" s="1"/>
      <c r="B2" s="1"/>
      <c r="E2" s="1"/>
    </row>
    <row r="3" spans="1:7">
      <c r="A3" s="53" t="s">
        <v>1</v>
      </c>
      <c r="B3" s="55" t="s">
        <v>5</v>
      </c>
      <c r="C3" s="56"/>
      <c r="D3" s="57"/>
      <c r="E3" s="55" t="s">
        <v>12</v>
      </c>
      <c r="F3" s="56"/>
      <c r="G3" s="57"/>
    </row>
    <row r="4" spans="1:7">
      <c r="A4" s="54"/>
      <c r="B4" s="2" t="s">
        <v>6</v>
      </c>
      <c r="C4" s="2" t="s">
        <v>9</v>
      </c>
      <c r="D4" s="2" t="s">
        <v>10</v>
      </c>
      <c r="E4" s="2" t="s">
        <v>6</v>
      </c>
      <c r="F4" s="2" t="s">
        <v>9</v>
      </c>
      <c r="G4" s="2" t="s">
        <v>10</v>
      </c>
    </row>
    <row r="5" spans="1:7">
      <c r="A5" s="4" t="s">
        <v>11</v>
      </c>
      <c r="B5" s="5">
        <v>2884</v>
      </c>
      <c r="C5" s="5">
        <v>2552</v>
      </c>
      <c r="D5" s="5">
        <v>5436</v>
      </c>
      <c r="E5" s="5">
        <v>19198</v>
      </c>
      <c r="F5" s="5">
        <v>17173</v>
      </c>
      <c r="G5" s="5">
        <v>36371</v>
      </c>
    </row>
    <row r="6" spans="1:7">
      <c r="A6" s="4" t="s">
        <v>17</v>
      </c>
      <c r="B6" s="5">
        <v>5778</v>
      </c>
      <c r="C6" s="5">
        <v>5456</v>
      </c>
      <c r="D6" s="5">
        <v>11234</v>
      </c>
      <c r="E6" s="5">
        <v>35376</v>
      </c>
      <c r="F6" s="5">
        <v>34666</v>
      </c>
      <c r="G6" s="5">
        <v>70042</v>
      </c>
    </row>
    <row r="7" spans="1:7">
      <c r="A7" s="4" t="s">
        <v>18</v>
      </c>
      <c r="B7" s="5">
        <v>8291</v>
      </c>
      <c r="C7" s="5">
        <v>8652</v>
      </c>
      <c r="D7" s="5">
        <v>16943</v>
      </c>
      <c r="E7" s="5">
        <v>58815</v>
      </c>
      <c r="F7" s="5">
        <v>72787</v>
      </c>
      <c r="G7" s="5">
        <v>131602</v>
      </c>
    </row>
    <row r="8" spans="1:7">
      <c r="A8" s="4" t="s">
        <v>19</v>
      </c>
      <c r="B8" s="5">
        <v>9143</v>
      </c>
      <c r="C8" s="5">
        <v>9924</v>
      </c>
      <c r="D8" s="5">
        <v>19067</v>
      </c>
      <c r="E8" s="5">
        <v>95474</v>
      </c>
      <c r="F8" s="5">
        <v>128410</v>
      </c>
      <c r="G8" s="5">
        <v>223884</v>
      </c>
    </row>
    <row r="9" spans="1:7">
      <c r="A9" s="4" t="s">
        <v>20</v>
      </c>
      <c r="B9" s="5">
        <v>9405</v>
      </c>
      <c r="C9" s="5">
        <v>10853</v>
      </c>
      <c r="D9" s="5">
        <v>20258</v>
      </c>
      <c r="E9" s="5">
        <v>151691</v>
      </c>
      <c r="F9" s="5">
        <v>197745</v>
      </c>
      <c r="G9" s="5">
        <v>349436</v>
      </c>
    </row>
    <row r="10" spans="1:7">
      <c r="A10" s="4" t="s">
        <v>21</v>
      </c>
      <c r="B10" s="5">
        <v>8185</v>
      </c>
      <c r="C10" s="5">
        <v>9740</v>
      </c>
      <c r="D10" s="5">
        <v>17925</v>
      </c>
      <c r="E10" s="5">
        <v>181660</v>
      </c>
      <c r="F10" s="5">
        <v>226238</v>
      </c>
      <c r="G10" s="5">
        <v>407898</v>
      </c>
    </row>
    <row r="11" spans="1:7">
      <c r="A11" s="4" t="s">
        <v>22</v>
      </c>
      <c r="B11" s="5">
        <v>1930</v>
      </c>
      <c r="C11" s="5">
        <v>4381</v>
      </c>
      <c r="D11" s="5">
        <v>6311</v>
      </c>
      <c r="E11" s="5">
        <v>46532</v>
      </c>
      <c r="F11" s="5">
        <v>105410</v>
      </c>
      <c r="G11" s="5">
        <v>151942</v>
      </c>
    </row>
    <row r="12" spans="1:7">
      <c r="A12" s="4" t="s">
        <v>23</v>
      </c>
      <c r="B12" s="9">
        <v>45616</v>
      </c>
      <c r="C12" s="9">
        <v>51558</v>
      </c>
      <c r="D12" s="9">
        <v>97174</v>
      </c>
      <c r="E12" s="9">
        <v>588746</v>
      </c>
      <c r="F12" s="9">
        <v>782429</v>
      </c>
      <c r="G12" s="9">
        <v>1371175</v>
      </c>
    </row>
    <row r="14" spans="1:7">
      <c r="A14" s="11" t="s">
        <v>24</v>
      </c>
    </row>
    <row r="15" spans="1:7">
      <c r="A15" s="12" t="s">
        <v>25</v>
      </c>
    </row>
  </sheetData>
  <mergeCells count="3">
    <mergeCell ref="A3:A4"/>
    <mergeCell ref="B3:D3"/>
    <mergeCell ref="E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14"/>
  <sheetViews>
    <sheetView showGridLines="0" workbookViewId="0">
      <selection activeCell="D22" sqref="D22"/>
    </sheetView>
  </sheetViews>
  <sheetFormatPr defaultColWidth="12.5703125" defaultRowHeight="15.75" customHeight="1"/>
  <sheetData>
    <row r="1" spans="1:4" ht="20.100000000000001" customHeight="1">
      <c r="A1" s="65" t="s">
        <v>2</v>
      </c>
      <c r="B1" s="1"/>
      <c r="C1" s="1"/>
      <c r="D1" s="1"/>
    </row>
    <row r="2" spans="1:4" ht="12.75">
      <c r="A2" s="1"/>
      <c r="B2" s="1"/>
      <c r="C2" s="1"/>
      <c r="D2" s="1"/>
    </row>
    <row r="3" spans="1:4">
      <c r="A3" s="2" t="s">
        <v>1</v>
      </c>
      <c r="B3" s="2" t="s">
        <v>6</v>
      </c>
      <c r="C3" s="2" t="s">
        <v>9</v>
      </c>
      <c r="D3" s="2" t="s">
        <v>10</v>
      </c>
    </row>
    <row r="4" spans="1:4">
      <c r="A4" s="2" t="s">
        <v>11</v>
      </c>
      <c r="B4" s="7">
        <f>'5.2.1'!E5/'5.2.1'!B5</f>
        <v>6.6567267683772542</v>
      </c>
      <c r="C4" s="7">
        <f>'5.2.1'!F5/'5.2.1'!C5</f>
        <v>6.7292319749216301</v>
      </c>
      <c r="D4" s="7">
        <f>'5.2.1'!G5/'5.2.1'!D5</f>
        <v>6.6907652685798382</v>
      </c>
    </row>
    <row r="5" spans="1:4">
      <c r="A5" s="2" t="s">
        <v>17</v>
      </c>
      <c r="B5" s="7">
        <f>'5.2.1'!E6/'5.2.1'!B6</f>
        <v>6.1225337487019731</v>
      </c>
      <c r="C5" s="7">
        <f>'5.2.1'!F6/'5.2.1'!C6</f>
        <v>6.3537390029325511</v>
      </c>
      <c r="D5" s="7">
        <f>'5.2.1'!G6/'5.2.1'!D6</f>
        <v>6.2348228591774966</v>
      </c>
    </row>
    <row r="6" spans="1:4">
      <c r="A6" s="2" t="s">
        <v>18</v>
      </c>
      <c r="B6" s="7">
        <f>'5.2.1'!E7/'5.2.1'!B7</f>
        <v>7.0938366903871666</v>
      </c>
      <c r="C6" s="7">
        <f>'5.2.1'!F7/'5.2.1'!C7</f>
        <v>8.4127369394359679</v>
      </c>
      <c r="D6" s="7">
        <f>'5.2.1'!G7/'5.2.1'!D7</f>
        <v>7.767337543528301</v>
      </c>
    </row>
    <row r="7" spans="1:4">
      <c r="A7" s="2" t="s">
        <v>19</v>
      </c>
      <c r="B7" s="7">
        <f>'5.2.1'!E8/'5.2.1'!B8</f>
        <v>10.442305588975172</v>
      </c>
      <c r="C7" s="7">
        <f>'5.2.1'!F8/'5.2.1'!C8</f>
        <v>12.939338976219267</v>
      </c>
      <c r="D7" s="7">
        <f>'5.2.1'!G8/'5.2.1'!D8</f>
        <v>11.741962553102219</v>
      </c>
    </row>
    <row r="8" spans="1:4">
      <c r="A8" s="2" t="s">
        <v>20</v>
      </c>
      <c r="B8" s="7">
        <f>'5.2.1'!E9/'5.2.1'!B9</f>
        <v>16.128761297182351</v>
      </c>
      <c r="C8" s="7">
        <f>'5.2.1'!F9/'5.2.1'!C9</f>
        <v>18.220307749009489</v>
      </c>
      <c r="D8" s="7">
        <f>'5.2.1'!G9/'5.2.1'!D9</f>
        <v>17.249284233389279</v>
      </c>
    </row>
    <row r="9" spans="1:4">
      <c r="A9" s="2" t="s">
        <v>21</v>
      </c>
      <c r="B9" s="7">
        <f>'5.2.1'!E10/'5.2.1'!B10</f>
        <v>22.194257788637753</v>
      </c>
      <c r="C9" s="7">
        <f>'5.2.1'!F10/'5.2.1'!C10</f>
        <v>23.227720739219713</v>
      </c>
      <c r="D9" s="7">
        <f>'5.2.1'!G10/'5.2.1'!D10</f>
        <v>22.755815899581592</v>
      </c>
    </row>
    <row r="10" spans="1:4">
      <c r="A10" s="2" t="s">
        <v>22</v>
      </c>
      <c r="B10" s="7">
        <f>'5.2.1'!E11/'5.2.1'!B11</f>
        <v>24.109844559585493</v>
      </c>
      <c r="C10" s="7">
        <f>'5.2.1'!F11/'5.2.1'!C11</f>
        <v>24.060716731339877</v>
      </c>
      <c r="D10" s="7">
        <f>'5.2.1'!G11/'5.2.1'!D11</f>
        <v>24.075740770083982</v>
      </c>
    </row>
    <row r="11" spans="1:4">
      <c r="A11" s="2" t="s">
        <v>23</v>
      </c>
      <c r="B11" s="7">
        <f>'5.2.1'!E12/'5.2.1'!B12</f>
        <v>12.906567870922483</v>
      </c>
      <c r="C11" s="7">
        <f>'5.2.1'!F12/'5.2.1'!C12</f>
        <v>15.175705031226968</v>
      </c>
      <c r="D11" s="7">
        <f>'5.2.1'!G12/'5.2.1'!D12</f>
        <v>14.110513100211991</v>
      </c>
    </row>
    <row r="13" spans="1:4">
      <c r="A13" s="15" t="s">
        <v>24</v>
      </c>
    </row>
    <row r="14" spans="1:4">
      <c r="A14" s="12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5"/>
  <sheetViews>
    <sheetView showGridLines="0" workbookViewId="0">
      <selection activeCell="D22" sqref="D22"/>
    </sheetView>
  </sheetViews>
  <sheetFormatPr defaultColWidth="12.5703125" defaultRowHeight="15.75" customHeight="1"/>
  <sheetData>
    <row r="1" spans="1:10" ht="20.100000000000001" customHeight="1">
      <c r="A1" s="65" t="s">
        <v>4</v>
      </c>
      <c r="B1" s="1"/>
      <c r="E1" s="1"/>
      <c r="H1" s="1"/>
    </row>
    <row r="2" spans="1:10" ht="12.75">
      <c r="A2" s="1"/>
      <c r="B2" s="1"/>
      <c r="E2" s="1"/>
      <c r="H2" s="1"/>
    </row>
    <row r="3" spans="1:10" ht="27" customHeight="1">
      <c r="A3" s="2" t="s">
        <v>1</v>
      </c>
      <c r="B3" s="55" t="s">
        <v>8</v>
      </c>
      <c r="C3" s="56"/>
      <c r="D3" s="57"/>
      <c r="E3" s="58" t="s">
        <v>14</v>
      </c>
      <c r="F3" s="56"/>
      <c r="G3" s="57"/>
      <c r="H3" s="58" t="s">
        <v>16</v>
      </c>
      <c r="I3" s="56"/>
      <c r="J3" s="57"/>
    </row>
    <row r="4" spans="1:10">
      <c r="A4" s="6"/>
      <c r="B4" s="2" t="s">
        <v>6</v>
      </c>
      <c r="C4" s="2" t="s">
        <v>9</v>
      </c>
      <c r="D4" s="2" t="s">
        <v>10</v>
      </c>
      <c r="E4" s="2" t="s">
        <v>6</v>
      </c>
      <c r="F4" s="2" t="s">
        <v>9</v>
      </c>
      <c r="G4" s="2" t="s">
        <v>10</v>
      </c>
      <c r="H4" s="2" t="s">
        <v>6</v>
      </c>
      <c r="I4" s="2" t="s">
        <v>9</v>
      </c>
      <c r="J4" s="2" t="s">
        <v>10</v>
      </c>
    </row>
    <row r="5" spans="1:10">
      <c r="A5" s="4" t="s">
        <v>11</v>
      </c>
      <c r="B5" s="8">
        <v>8289</v>
      </c>
      <c r="C5" s="8">
        <v>7207</v>
      </c>
      <c r="D5" s="8">
        <v>15496</v>
      </c>
      <c r="E5" s="10">
        <v>1</v>
      </c>
      <c r="F5" s="10">
        <v>2</v>
      </c>
      <c r="G5" s="10">
        <v>3</v>
      </c>
      <c r="H5" s="10">
        <v>0</v>
      </c>
      <c r="I5" s="10">
        <v>0</v>
      </c>
      <c r="J5" s="10">
        <v>0</v>
      </c>
    </row>
    <row r="6" spans="1:10">
      <c r="A6" s="4" t="s">
        <v>17</v>
      </c>
      <c r="B6" s="8">
        <v>10783</v>
      </c>
      <c r="C6" s="8">
        <v>10576</v>
      </c>
      <c r="D6" s="8">
        <v>21359</v>
      </c>
      <c r="E6" s="10">
        <v>1</v>
      </c>
      <c r="F6" s="10">
        <v>4</v>
      </c>
      <c r="G6" s="10">
        <v>5</v>
      </c>
      <c r="H6" s="10">
        <v>0</v>
      </c>
      <c r="I6" s="10">
        <v>0</v>
      </c>
      <c r="J6" s="10">
        <v>0</v>
      </c>
    </row>
    <row r="7" spans="1:10">
      <c r="A7" s="4" t="s">
        <v>18</v>
      </c>
      <c r="B7" s="8">
        <v>13700</v>
      </c>
      <c r="C7" s="8">
        <v>14019</v>
      </c>
      <c r="D7" s="8">
        <v>27719</v>
      </c>
      <c r="E7" s="10">
        <v>14</v>
      </c>
      <c r="F7" s="10">
        <v>8</v>
      </c>
      <c r="G7" s="10">
        <v>22</v>
      </c>
      <c r="H7" s="10">
        <v>0</v>
      </c>
      <c r="I7" s="10">
        <v>0</v>
      </c>
      <c r="J7" s="10">
        <v>0</v>
      </c>
    </row>
    <row r="8" spans="1:10">
      <c r="A8" s="4" t="s">
        <v>19</v>
      </c>
      <c r="B8" s="8">
        <v>16740</v>
      </c>
      <c r="C8" s="8">
        <v>20727</v>
      </c>
      <c r="D8" s="8">
        <v>37467</v>
      </c>
      <c r="E8" s="10">
        <v>75</v>
      </c>
      <c r="F8" s="10">
        <v>36</v>
      </c>
      <c r="G8" s="10">
        <v>111</v>
      </c>
      <c r="H8" s="10">
        <v>0</v>
      </c>
      <c r="I8" s="10">
        <v>5</v>
      </c>
      <c r="J8" s="10">
        <v>5</v>
      </c>
    </row>
    <row r="9" spans="1:10">
      <c r="A9" s="4" t="s">
        <v>20</v>
      </c>
      <c r="B9" s="8">
        <v>21942</v>
      </c>
      <c r="C9" s="8">
        <v>27857</v>
      </c>
      <c r="D9" s="8">
        <v>49799</v>
      </c>
      <c r="E9" s="10">
        <v>174</v>
      </c>
      <c r="F9" s="10">
        <v>125</v>
      </c>
      <c r="G9" s="10">
        <v>299</v>
      </c>
      <c r="H9" s="10">
        <v>56</v>
      </c>
      <c r="I9" s="10">
        <v>47</v>
      </c>
      <c r="J9" s="10">
        <v>103</v>
      </c>
    </row>
    <row r="10" spans="1:10">
      <c r="A10" s="4" t="s">
        <v>21</v>
      </c>
      <c r="B10" s="8">
        <v>20677</v>
      </c>
      <c r="C10" s="8">
        <v>25480</v>
      </c>
      <c r="D10" s="8">
        <v>46157</v>
      </c>
      <c r="E10" s="10">
        <v>520</v>
      </c>
      <c r="F10" s="10">
        <v>661</v>
      </c>
      <c r="G10" s="8">
        <v>1181</v>
      </c>
      <c r="H10" s="10">
        <v>139</v>
      </c>
      <c r="I10" s="10">
        <v>129</v>
      </c>
      <c r="J10" s="10">
        <v>268</v>
      </c>
    </row>
    <row r="11" spans="1:10">
      <c r="A11" s="4" t="s">
        <v>22</v>
      </c>
      <c r="B11" s="8">
        <v>4533</v>
      </c>
      <c r="C11" s="8">
        <v>8109</v>
      </c>
      <c r="D11" s="8">
        <v>12642</v>
      </c>
      <c r="E11" s="10">
        <v>650</v>
      </c>
      <c r="F11" s="8">
        <v>1695</v>
      </c>
      <c r="G11" s="8">
        <v>2345</v>
      </c>
      <c r="H11" s="10">
        <v>88</v>
      </c>
      <c r="I11" s="10">
        <v>205</v>
      </c>
      <c r="J11" s="10">
        <v>293</v>
      </c>
    </row>
    <row r="12" spans="1:10">
      <c r="A12" s="4" t="s">
        <v>10</v>
      </c>
      <c r="B12" s="13">
        <v>96664</v>
      </c>
      <c r="C12" s="13">
        <v>113975</v>
      </c>
      <c r="D12" s="13">
        <v>210639</v>
      </c>
      <c r="E12" s="13">
        <v>1435</v>
      </c>
      <c r="F12" s="13">
        <v>2531</v>
      </c>
      <c r="G12" s="13">
        <v>3966</v>
      </c>
      <c r="H12" s="14">
        <v>283</v>
      </c>
      <c r="I12" s="14">
        <v>386</v>
      </c>
      <c r="J12" s="14">
        <v>669</v>
      </c>
    </row>
    <row r="14" spans="1:10">
      <c r="A14" s="11" t="s">
        <v>24</v>
      </c>
    </row>
    <row r="15" spans="1:10">
      <c r="A15" s="12" t="s">
        <v>25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6"/>
  <sheetViews>
    <sheetView showGridLines="0" workbookViewId="0">
      <selection activeCell="D22" sqref="D22"/>
    </sheetView>
  </sheetViews>
  <sheetFormatPr defaultColWidth="12.5703125" defaultRowHeight="15.75" customHeight="1"/>
  <sheetData>
    <row r="1" spans="1:10" ht="20.100000000000001" customHeight="1">
      <c r="A1" s="65" t="s">
        <v>3</v>
      </c>
      <c r="B1" s="1"/>
      <c r="E1" s="1"/>
      <c r="H1" s="1"/>
    </row>
    <row r="2" spans="1:10" ht="12.75">
      <c r="A2" s="1"/>
      <c r="B2" s="1"/>
      <c r="E2" s="1"/>
      <c r="H2" s="1"/>
    </row>
    <row r="3" spans="1:10">
      <c r="A3" s="2" t="s">
        <v>1</v>
      </c>
      <c r="B3" s="55" t="s">
        <v>7</v>
      </c>
      <c r="C3" s="56"/>
      <c r="D3" s="57"/>
      <c r="E3" s="55" t="s">
        <v>13</v>
      </c>
      <c r="F3" s="56"/>
      <c r="G3" s="57"/>
      <c r="H3" s="55" t="s">
        <v>15</v>
      </c>
      <c r="I3" s="56"/>
      <c r="J3" s="57"/>
    </row>
    <row r="4" spans="1:10">
      <c r="A4" s="3"/>
      <c r="B4" s="2" t="s">
        <v>6</v>
      </c>
      <c r="C4" s="2" t="s">
        <v>9</v>
      </c>
      <c r="D4" s="2" t="s">
        <v>10</v>
      </c>
      <c r="E4" s="2" t="s">
        <v>6</v>
      </c>
      <c r="F4" s="2" t="s">
        <v>9</v>
      </c>
      <c r="G4" s="2" t="s">
        <v>10</v>
      </c>
      <c r="H4" s="2" t="s">
        <v>6</v>
      </c>
      <c r="I4" s="2" t="s">
        <v>9</v>
      </c>
      <c r="J4" s="2" t="s">
        <v>10</v>
      </c>
    </row>
    <row r="5" spans="1:10">
      <c r="A5" s="2" t="s">
        <v>11</v>
      </c>
      <c r="B5" s="5">
        <v>7422</v>
      </c>
      <c r="C5" s="5">
        <v>6893</v>
      </c>
      <c r="D5" s="5">
        <v>14315</v>
      </c>
      <c r="E5" s="8">
        <v>1995</v>
      </c>
      <c r="F5" s="8">
        <v>1872</v>
      </c>
      <c r="G5" s="8">
        <v>3867</v>
      </c>
      <c r="H5" s="8">
        <v>5427</v>
      </c>
      <c r="I5" s="8">
        <v>5021</v>
      </c>
      <c r="J5" s="8">
        <v>10448</v>
      </c>
    </row>
    <row r="6" spans="1:10">
      <c r="A6" s="2" t="s">
        <v>17</v>
      </c>
      <c r="B6" s="5">
        <v>15994</v>
      </c>
      <c r="C6" s="5">
        <v>16174</v>
      </c>
      <c r="D6" s="5">
        <v>32168</v>
      </c>
      <c r="E6" s="8">
        <v>1583</v>
      </c>
      <c r="F6" s="8">
        <v>1402</v>
      </c>
      <c r="G6" s="8">
        <v>2985</v>
      </c>
      <c r="H6" s="8">
        <v>14411</v>
      </c>
      <c r="I6" s="8">
        <v>14772</v>
      </c>
      <c r="J6" s="8">
        <v>29183</v>
      </c>
    </row>
    <row r="7" spans="1:10">
      <c r="A7" s="2" t="s">
        <v>18</v>
      </c>
      <c r="B7" s="5">
        <v>25091</v>
      </c>
      <c r="C7" s="5">
        <v>36064</v>
      </c>
      <c r="D7" s="5">
        <v>61155</v>
      </c>
      <c r="E7" s="10">
        <v>68</v>
      </c>
      <c r="F7" s="10">
        <v>75</v>
      </c>
      <c r="G7" s="10">
        <v>143</v>
      </c>
      <c r="H7" s="8">
        <v>25023</v>
      </c>
      <c r="I7" s="8">
        <v>35989</v>
      </c>
      <c r="J7" s="8">
        <v>61012</v>
      </c>
    </row>
    <row r="8" spans="1:10">
      <c r="A8" s="2" t="s">
        <v>19</v>
      </c>
      <c r="B8" s="5">
        <v>36447</v>
      </c>
      <c r="C8" s="5">
        <v>56208</v>
      </c>
      <c r="D8" s="5">
        <v>92655</v>
      </c>
      <c r="E8" s="10">
        <v>64</v>
      </c>
      <c r="F8" s="10">
        <v>70</v>
      </c>
      <c r="G8" s="10">
        <v>134</v>
      </c>
      <c r="H8" s="8">
        <v>36383</v>
      </c>
      <c r="I8" s="8">
        <v>56138</v>
      </c>
      <c r="J8" s="8">
        <v>92521</v>
      </c>
    </row>
    <row r="9" spans="1:10">
      <c r="A9" s="2" t="s">
        <v>20</v>
      </c>
      <c r="B9" s="5">
        <v>51358</v>
      </c>
      <c r="C9" s="5">
        <v>69783</v>
      </c>
      <c r="D9" s="5">
        <v>121141</v>
      </c>
      <c r="E9" s="10">
        <v>222</v>
      </c>
      <c r="F9" s="10">
        <v>162</v>
      </c>
      <c r="G9" s="10">
        <v>384</v>
      </c>
      <c r="H9" s="8">
        <v>51136</v>
      </c>
      <c r="I9" s="8">
        <v>69621</v>
      </c>
      <c r="J9" s="8">
        <v>120757</v>
      </c>
    </row>
    <row r="10" spans="1:10">
      <c r="A10" s="2" t="s">
        <v>21</v>
      </c>
      <c r="B10" s="5">
        <v>56122</v>
      </c>
      <c r="C10" s="5">
        <v>69290</v>
      </c>
      <c r="D10" s="5">
        <v>125412</v>
      </c>
      <c r="E10" s="10">
        <v>480</v>
      </c>
      <c r="F10" s="10">
        <v>369</v>
      </c>
      <c r="G10" s="10">
        <v>849</v>
      </c>
      <c r="H10" s="8">
        <v>55642</v>
      </c>
      <c r="I10" s="8">
        <v>68921</v>
      </c>
      <c r="J10" s="8">
        <v>124563</v>
      </c>
    </row>
    <row r="11" spans="1:10">
      <c r="A11" s="2" t="s">
        <v>22</v>
      </c>
      <c r="B11" s="5">
        <v>14133</v>
      </c>
      <c r="C11" s="5">
        <v>32277</v>
      </c>
      <c r="D11" s="5">
        <v>46410</v>
      </c>
      <c r="E11" s="10">
        <v>310</v>
      </c>
      <c r="F11" s="10">
        <v>358</v>
      </c>
      <c r="G11" s="10">
        <v>668</v>
      </c>
      <c r="H11" s="8">
        <v>13823</v>
      </c>
      <c r="I11" s="8">
        <v>31919</v>
      </c>
      <c r="J11" s="8">
        <v>45742</v>
      </c>
    </row>
    <row r="12" spans="1:10">
      <c r="A12" s="2" t="s">
        <v>10</v>
      </c>
      <c r="B12" s="9">
        <v>206567</v>
      </c>
      <c r="C12" s="9">
        <v>286689</v>
      </c>
      <c r="D12" s="5">
        <v>493256</v>
      </c>
      <c r="E12" s="13">
        <v>4722</v>
      </c>
      <c r="F12" s="13">
        <v>4308</v>
      </c>
      <c r="G12" s="13">
        <v>9030</v>
      </c>
      <c r="H12" s="8">
        <v>201845</v>
      </c>
      <c r="I12" s="8">
        <v>282381</v>
      </c>
      <c r="J12" s="8">
        <v>484226</v>
      </c>
    </row>
    <row r="14" spans="1:10">
      <c r="A14" s="11" t="s">
        <v>26</v>
      </c>
    </row>
    <row r="15" spans="1:10">
      <c r="A15" s="11" t="s">
        <v>24</v>
      </c>
    </row>
    <row r="16" spans="1:10">
      <c r="A16" s="12" t="s">
        <v>25</v>
      </c>
    </row>
  </sheetData>
  <mergeCells count="3"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15"/>
  <sheetViews>
    <sheetView showGridLines="0" workbookViewId="0">
      <selection activeCell="D22" sqref="D22"/>
    </sheetView>
  </sheetViews>
  <sheetFormatPr defaultColWidth="12.5703125" defaultRowHeight="15.75" customHeight="1"/>
  <sheetData>
    <row r="1" spans="1:7" ht="20.100000000000001" customHeight="1">
      <c r="A1" s="65" t="s">
        <v>27</v>
      </c>
      <c r="B1" s="1"/>
      <c r="E1" s="1"/>
    </row>
    <row r="2" spans="1:7" ht="12.75">
      <c r="A2" s="1"/>
      <c r="B2" s="1"/>
      <c r="E2" s="1"/>
    </row>
    <row r="3" spans="1:7">
      <c r="A3" s="2" t="s">
        <v>1</v>
      </c>
      <c r="B3" s="55" t="s">
        <v>28</v>
      </c>
      <c r="C3" s="56"/>
      <c r="D3" s="57"/>
      <c r="E3" s="55" t="s">
        <v>29</v>
      </c>
      <c r="F3" s="56"/>
      <c r="G3" s="57"/>
    </row>
    <row r="4" spans="1:7">
      <c r="A4" s="3"/>
      <c r="B4" s="2" t="s">
        <v>30</v>
      </c>
      <c r="C4" s="2" t="s">
        <v>31</v>
      </c>
      <c r="D4" s="2" t="s">
        <v>10</v>
      </c>
      <c r="E4" s="2" t="s">
        <v>30</v>
      </c>
      <c r="F4" s="2" t="s">
        <v>31</v>
      </c>
      <c r="G4" s="2" t="s">
        <v>10</v>
      </c>
    </row>
    <row r="5" spans="1:7">
      <c r="A5" s="2">
        <v>0</v>
      </c>
      <c r="B5" s="16">
        <v>2287</v>
      </c>
      <c r="C5" s="16">
        <v>965</v>
      </c>
      <c r="D5" s="16">
        <v>3252</v>
      </c>
      <c r="E5" s="16">
        <v>1277</v>
      </c>
      <c r="F5" s="16">
        <v>964</v>
      </c>
      <c r="G5" s="16">
        <v>2241</v>
      </c>
    </row>
    <row r="6" spans="1:7">
      <c r="A6" s="2">
        <v>1</v>
      </c>
      <c r="B6" s="16">
        <v>2381</v>
      </c>
      <c r="C6" s="17">
        <v>465</v>
      </c>
      <c r="D6" s="16">
        <v>2846</v>
      </c>
      <c r="E6" s="16">
        <v>1547</v>
      </c>
      <c r="F6" s="17">
        <v>691</v>
      </c>
      <c r="G6" s="16">
        <v>2238</v>
      </c>
    </row>
    <row r="7" spans="1:7">
      <c r="A7" s="2">
        <v>2</v>
      </c>
      <c r="B7" s="16">
        <v>2113</v>
      </c>
      <c r="C7" s="17">
        <v>75</v>
      </c>
      <c r="D7" s="16">
        <v>2188</v>
      </c>
      <c r="E7" s="16">
        <v>1532</v>
      </c>
      <c r="F7" s="17">
        <v>548</v>
      </c>
      <c r="G7" s="16">
        <v>2080</v>
      </c>
    </row>
    <row r="8" spans="1:7">
      <c r="A8" s="2">
        <v>3</v>
      </c>
      <c r="B8" s="16">
        <v>1772</v>
      </c>
      <c r="C8" s="17">
        <v>24</v>
      </c>
      <c r="D8" s="16">
        <v>1796</v>
      </c>
      <c r="E8" s="16">
        <v>1371</v>
      </c>
      <c r="F8" s="17">
        <v>438</v>
      </c>
      <c r="G8" s="16">
        <v>1809</v>
      </c>
    </row>
    <row r="9" spans="1:7">
      <c r="A9" s="2">
        <v>4</v>
      </c>
      <c r="B9" s="16">
        <v>1657</v>
      </c>
      <c r="C9" s="17">
        <v>34</v>
      </c>
      <c r="D9" s="16">
        <v>1691</v>
      </c>
      <c r="E9" s="16">
        <v>1508</v>
      </c>
      <c r="F9" s="17">
        <v>396</v>
      </c>
      <c r="G9" s="16">
        <v>1904</v>
      </c>
    </row>
    <row r="10" spans="1:7">
      <c r="A10" s="2">
        <v>5</v>
      </c>
      <c r="B10" s="16">
        <v>1730</v>
      </c>
      <c r="C10" s="17">
        <v>326</v>
      </c>
      <c r="D10" s="16">
        <v>2056</v>
      </c>
      <c r="E10" s="16">
        <v>1498</v>
      </c>
      <c r="F10" s="17">
        <v>484</v>
      </c>
      <c r="G10" s="16">
        <v>1982</v>
      </c>
    </row>
    <row r="11" spans="1:7">
      <c r="A11" s="2">
        <v>6</v>
      </c>
      <c r="B11" s="16">
        <v>1556</v>
      </c>
      <c r="C11" s="17">
        <v>111</v>
      </c>
      <c r="D11" s="16">
        <v>1667</v>
      </c>
      <c r="E11" s="16">
        <v>1715</v>
      </c>
      <c r="F11" s="17">
        <v>346</v>
      </c>
      <c r="G11" s="16">
        <v>2061</v>
      </c>
    </row>
    <row r="12" spans="1:7">
      <c r="A12" s="2" t="s">
        <v>10</v>
      </c>
      <c r="B12" s="16">
        <v>13496</v>
      </c>
      <c r="C12" s="18">
        <v>2000</v>
      </c>
      <c r="D12" s="16">
        <v>15496</v>
      </c>
      <c r="E12" s="18">
        <v>10448</v>
      </c>
      <c r="F12" s="18">
        <v>3867</v>
      </c>
      <c r="G12" s="18">
        <v>14315</v>
      </c>
    </row>
    <row r="14" spans="1:7">
      <c r="A14" s="11" t="s">
        <v>24</v>
      </c>
    </row>
    <row r="15" spans="1:7">
      <c r="A15" s="12" t="s">
        <v>25</v>
      </c>
    </row>
  </sheetData>
  <mergeCells count="2">
    <mergeCell ref="B3:D3"/>
    <mergeCell ref="E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31"/>
  <sheetViews>
    <sheetView showGridLines="0" workbookViewId="0">
      <selection activeCell="B42" sqref="B42"/>
    </sheetView>
  </sheetViews>
  <sheetFormatPr defaultColWidth="12.5703125" defaultRowHeight="15.75" customHeight="1"/>
  <cols>
    <col min="1" max="1" width="7.85546875" customWidth="1"/>
    <col min="2" max="2" width="95" bestFit="1" customWidth="1"/>
  </cols>
  <sheetData>
    <row r="1" spans="1:5" ht="20.100000000000001" customHeight="1">
      <c r="A1" s="65" t="s">
        <v>32</v>
      </c>
      <c r="B1" s="1"/>
      <c r="C1" s="1"/>
      <c r="D1" s="1"/>
      <c r="E1" s="1"/>
    </row>
    <row r="2" spans="1:5" ht="12.75">
      <c r="A2" s="1"/>
      <c r="B2" s="1"/>
      <c r="C2" s="1"/>
      <c r="D2" s="1"/>
      <c r="E2" s="1"/>
    </row>
    <row r="3" spans="1:5">
      <c r="A3" s="2" t="s">
        <v>33</v>
      </c>
      <c r="B3" s="2" t="s">
        <v>34</v>
      </c>
      <c r="C3" s="2" t="s">
        <v>6</v>
      </c>
      <c r="D3" s="2" t="s">
        <v>9</v>
      </c>
      <c r="E3" s="2" t="s">
        <v>10</v>
      </c>
    </row>
    <row r="4" spans="1:5">
      <c r="A4" s="17" t="s">
        <v>35</v>
      </c>
      <c r="B4" s="19" t="s">
        <v>36</v>
      </c>
      <c r="C4" s="17">
        <v>2</v>
      </c>
      <c r="D4" s="17">
        <v>1</v>
      </c>
      <c r="E4" s="17">
        <v>3</v>
      </c>
    </row>
    <row r="5" spans="1:5">
      <c r="A5" s="20" t="s">
        <v>37</v>
      </c>
      <c r="B5" s="21" t="s">
        <v>38</v>
      </c>
      <c r="C5" s="17">
        <v>2</v>
      </c>
      <c r="D5" s="17">
        <v>1</v>
      </c>
      <c r="E5" s="17">
        <v>3</v>
      </c>
    </row>
    <row r="6" spans="1:5">
      <c r="A6" s="17" t="s">
        <v>39</v>
      </c>
      <c r="B6" s="19" t="s">
        <v>40</v>
      </c>
      <c r="C6" s="17">
        <v>0</v>
      </c>
      <c r="D6" s="17">
        <v>1</v>
      </c>
      <c r="E6" s="17">
        <v>1</v>
      </c>
    </row>
    <row r="7" spans="1:5">
      <c r="A7" s="22" t="s">
        <v>41</v>
      </c>
      <c r="B7" s="23" t="s">
        <v>42</v>
      </c>
      <c r="C7" s="24">
        <v>0</v>
      </c>
      <c r="D7" s="24">
        <v>0</v>
      </c>
      <c r="E7" s="24">
        <v>0</v>
      </c>
    </row>
    <row r="8" spans="1:5">
      <c r="A8" s="17" t="s">
        <v>43</v>
      </c>
      <c r="B8" s="19" t="s">
        <v>44</v>
      </c>
      <c r="C8" s="17">
        <v>787</v>
      </c>
      <c r="D8" s="17">
        <v>983</v>
      </c>
      <c r="E8" s="16">
        <v>1770</v>
      </c>
    </row>
    <row r="9" spans="1:5">
      <c r="A9" s="17" t="s">
        <v>45</v>
      </c>
      <c r="B9" s="19" t="s">
        <v>46</v>
      </c>
      <c r="C9" s="16">
        <v>2184</v>
      </c>
      <c r="D9" s="16">
        <v>2591</v>
      </c>
      <c r="E9" s="16">
        <v>4775</v>
      </c>
    </row>
    <row r="10" spans="1:5">
      <c r="A10" s="22" t="s">
        <v>47</v>
      </c>
      <c r="B10" s="23" t="s">
        <v>48</v>
      </c>
      <c r="C10" s="24">
        <v>0</v>
      </c>
      <c r="D10" s="24">
        <v>0</v>
      </c>
      <c r="E10" s="24">
        <v>0</v>
      </c>
    </row>
    <row r="11" spans="1:5">
      <c r="A11" s="17" t="s">
        <v>49</v>
      </c>
      <c r="B11" s="19" t="s">
        <v>50</v>
      </c>
      <c r="C11" s="17">
        <v>0</v>
      </c>
      <c r="D11" s="17">
        <v>37</v>
      </c>
      <c r="E11" s="17">
        <v>37</v>
      </c>
    </row>
    <row r="12" spans="1:5">
      <c r="A12" s="17" t="s">
        <v>51</v>
      </c>
      <c r="B12" s="19" t="s">
        <v>52</v>
      </c>
      <c r="C12" s="16">
        <v>3068</v>
      </c>
      <c r="D12" s="16">
        <v>3563</v>
      </c>
      <c r="E12" s="16">
        <v>6631</v>
      </c>
    </row>
    <row r="13" spans="1:5">
      <c r="A13" s="17" t="s">
        <v>53</v>
      </c>
      <c r="B13" s="19" t="s">
        <v>54</v>
      </c>
      <c r="C13" s="16">
        <v>1529</v>
      </c>
      <c r="D13" s="16">
        <v>1913</v>
      </c>
      <c r="E13" s="16">
        <v>3442</v>
      </c>
    </row>
    <row r="14" spans="1:5">
      <c r="A14" s="17" t="s">
        <v>55</v>
      </c>
      <c r="B14" s="19" t="s">
        <v>56</v>
      </c>
      <c r="C14" s="16">
        <v>1501</v>
      </c>
      <c r="D14" s="16">
        <v>1857</v>
      </c>
      <c r="E14" s="16">
        <v>3358</v>
      </c>
    </row>
    <row r="15" spans="1:5">
      <c r="A15" s="17" t="s">
        <v>57</v>
      </c>
      <c r="B15" s="19" t="s">
        <v>58</v>
      </c>
      <c r="C15" s="16">
        <v>1756</v>
      </c>
      <c r="D15" s="16">
        <v>2003</v>
      </c>
      <c r="E15" s="16">
        <v>3759</v>
      </c>
    </row>
    <row r="16" spans="1:5">
      <c r="A16" s="17" t="s">
        <v>59</v>
      </c>
      <c r="B16" s="19" t="s">
        <v>60</v>
      </c>
      <c r="C16" s="16">
        <v>1148</v>
      </c>
      <c r="D16" s="16">
        <v>1530</v>
      </c>
      <c r="E16" s="16">
        <v>2678</v>
      </c>
    </row>
    <row r="17" spans="1:5">
      <c r="A17" s="17" t="s">
        <v>61</v>
      </c>
      <c r="B17" s="19" t="s">
        <v>62</v>
      </c>
      <c r="C17" s="17">
        <v>4</v>
      </c>
      <c r="D17" s="17">
        <v>11</v>
      </c>
      <c r="E17" s="17">
        <v>15</v>
      </c>
    </row>
    <row r="18" spans="1:5">
      <c r="A18" s="17" t="s">
        <v>63</v>
      </c>
      <c r="B18" s="19" t="s">
        <v>64</v>
      </c>
      <c r="C18" s="17">
        <v>0</v>
      </c>
      <c r="D18" s="17">
        <v>30</v>
      </c>
      <c r="E18" s="17">
        <v>30</v>
      </c>
    </row>
    <row r="19" spans="1:5">
      <c r="A19" s="17" t="s">
        <v>65</v>
      </c>
      <c r="B19" s="19" t="s">
        <v>66</v>
      </c>
      <c r="C19" s="17">
        <v>8</v>
      </c>
      <c r="D19" s="17">
        <v>13</v>
      </c>
      <c r="E19" s="17">
        <v>21</v>
      </c>
    </row>
    <row r="20" spans="1:5">
      <c r="A20" s="17" t="s">
        <v>67</v>
      </c>
      <c r="B20" s="19" t="s">
        <v>68</v>
      </c>
      <c r="C20" s="17">
        <v>0</v>
      </c>
      <c r="D20" s="17">
        <v>15</v>
      </c>
      <c r="E20" s="17">
        <v>15</v>
      </c>
    </row>
    <row r="21" spans="1:5">
      <c r="A21" s="17" t="s">
        <v>69</v>
      </c>
      <c r="B21" s="19" t="s">
        <v>70</v>
      </c>
      <c r="C21" s="17">
        <v>23</v>
      </c>
      <c r="D21" s="17">
        <v>19</v>
      </c>
      <c r="E21" s="17">
        <v>42</v>
      </c>
    </row>
    <row r="22" spans="1:5">
      <c r="A22" s="17" t="s">
        <v>71</v>
      </c>
      <c r="B22" s="19" t="s">
        <v>72</v>
      </c>
      <c r="C22" s="17">
        <v>1</v>
      </c>
      <c r="D22" s="17">
        <v>1</v>
      </c>
      <c r="E22" s="17">
        <v>2</v>
      </c>
    </row>
    <row r="23" spans="1:5">
      <c r="A23" s="24" t="s">
        <v>73</v>
      </c>
      <c r="B23" s="25" t="s">
        <v>74</v>
      </c>
      <c r="C23" s="24">
        <v>0</v>
      </c>
      <c r="D23" s="24">
        <v>0</v>
      </c>
      <c r="E23" s="24">
        <v>0</v>
      </c>
    </row>
    <row r="24" spans="1:5">
      <c r="A24" s="22" t="s">
        <v>76</v>
      </c>
      <c r="B24" s="23" t="s">
        <v>77</v>
      </c>
      <c r="C24" s="24">
        <v>0</v>
      </c>
      <c r="D24" s="24">
        <v>0</v>
      </c>
      <c r="E24" s="24">
        <v>0</v>
      </c>
    </row>
    <row r="25" spans="1:5">
      <c r="A25" s="26" t="s">
        <v>78</v>
      </c>
      <c r="B25" s="27" t="s">
        <v>79</v>
      </c>
      <c r="C25" s="26">
        <v>0</v>
      </c>
      <c r="D25" s="26">
        <v>0</v>
      </c>
      <c r="E25" s="26">
        <v>0</v>
      </c>
    </row>
    <row r="26" spans="1:5">
      <c r="A26" s="20" t="s">
        <v>81</v>
      </c>
      <c r="B26" s="21" t="s">
        <v>82</v>
      </c>
      <c r="C26" s="17">
        <v>12</v>
      </c>
      <c r="D26" s="17">
        <v>13</v>
      </c>
      <c r="E26" s="17">
        <v>25</v>
      </c>
    </row>
    <row r="27" spans="1:5">
      <c r="A27" s="20" t="s">
        <v>83</v>
      </c>
      <c r="B27" s="21" t="s">
        <v>84</v>
      </c>
      <c r="C27" s="17">
        <v>1</v>
      </c>
      <c r="D27" s="17">
        <v>3</v>
      </c>
      <c r="E27" s="17">
        <v>4</v>
      </c>
    </row>
    <row r="28" spans="1:5">
      <c r="A28" s="28"/>
      <c r="B28" s="21" t="s">
        <v>10</v>
      </c>
      <c r="C28" s="18">
        <f t="shared" ref="C28:E28" si="0">SUM(C4:C27)</f>
        <v>12026</v>
      </c>
      <c r="D28" s="18">
        <f t="shared" si="0"/>
        <v>14585</v>
      </c>
      <c r="E28" s="18">
        <f t="shared" si="0"/>
        <v>26611</v>
      </c>
    </row>
    <row r="30" spans="1:5">
      <c r="A30" s="11" t="s">
        <v>24</v>
      </c>
    </row>
    <row r="31" spans="1:5">
      <c r="A31" s="12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H11"/>
  <sheetViews>
    <sheetView showGridLines="0" workbookViewId="0">
      <selection activeCell="D22" sqref="D22"/>
    </sheetView>
  </sheetViews>
  <sheetFormatPr defaultColWidth="12.5703125" defaultRowHeight="15.75" customHeight="1"/>
  <cols>
    <col min="1" max="1" width="23" customWidth="1"/>
  </cols>
  <sheetData>
    <row r="1" spans="1:8" ht="20.100000000000001" customHeight="1">
      <c r="A1" s="65" t="s">
        <v>75</v>
      </c>
      <c r="B1" s="1"/>
      <c r="C1" s="1"/>
    </row>
    <row r="2" spans="1:8" ht="12.75">
      <c r="B2" s="1"/>
      <c r="C2" s="1"/>
    </row>
    <row r="3" spans="1:8">
      <c r="A3" s="3"/>
      <c r="B3" s="2" t="s">
        <v>10</v>
      </c>
      <c r="C3" s="55" t="s">
        <v>80</v>
      </c>
      <c r="D3" s="56"/>
      <c r="E3" s="56"/>
      <c r="F3" s="56"/>
      <c r="G3" s="56"/>
      <c r="H3" s="57"/>
    </row>
    <row r="4" spans="1:8">
      <c r="A4" s="3"/>
      <c r="B4" s="3"/>
      <c r="C4" s="2" t="s">
        <v>85</v>
      </c>
      <c r="D4" s="2" t="s">
        <v>86</v>
      </c>
      <c r="E4" s="2" t="s">
        <v>87</v>
      </c>
      <c r="F4" s="2" t="s">
        <v>88</v>
      </c>
      <c r="G4" s="2" t="s">
        <v>89</v>
      </c>
      <c r="H4" s="2" t="s">
        <v>90</v>
      </c>
    </row>
    <row r="5" spans="1:8">
      <c r="A5" s="2" t="s">
        <v>91</v>
      </c>
      <c r="B5" s="29">
        <v>1726</v>
      </c>
      <c r="C5" s="30">
        <v>335</v>
      </c>
      <c r="D5" s="30">
        <v>215</v>
      </c>
      <c r="E5" s="30">
        <v>313</v>
      </c>
      <c r="F5" s="30">
        <v>485</v>
      </c>
      <c r="G5" s="30">
        <v>333</v>
      </c>
      <c r="H5" s="30">
        <v>45</v>
      </c>
    </row>
    <row r="6" spans="1:8">
      <c r="A6" s="2" t="s">
        <v>5</v>
      </c>
      <c r="B6" s="29">
        <v>6197</v>
      </c>
      <c r="C6" s="59">
        <v>632</v>
      </c>
      <c r="D6" s="56"/>
      <c r="E6" s="57"/>
      <c r="F6" s="29">
        <v>2420</v>
      </c>
      <c r="G6" s="29">
        <v>2384</v>
      </c>
      <c r="H6" s="30">
        <v>761</v>
      </c>
    </row>
    <row r="7" spans="1:8">
      <c r="A7" s="31"/>
      <c r="B7" s="31"/>
      <c r="C7" s="31"/>
      <c r="D7" s="31"/>
      <c r="E7" s="31"/>
      <c r="F7" s="31"/>
      <c r="G7" s="31"/>
      <c r="H7" s="31"/>
    </row>
    <row r="8" spans="1:8">
      <c r="A8" s="32" t="s">
        <v>92</v>
      </c>
      <c r="B8" s="31"/>
      <c r="C8" s="31"/>
      <c r="D8" s="31"/>
      <c r="E8" s="31"/>
      <c r="F8" s="31"/>
      <c r="G8" s="31"/>
      <c r="H8" s="31"/>
    </row>
    <row r="10" spans="1:8">
      <c r="A10" s="11" t="s">
        <v>24</v>
      </c>
    </row>
    <row r="11" spans="1:8">
      <c r="A11" s="12" t="s">
        <v>25</v>
      </c>
    </row>
  </sheetData>
  <mergeCells count="2">
    <mergeCell ref="C3:H3"/>
    <mergeCell ref="C6:E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21"/>
  <sheetViews>
    <sheetView showGridLines="0" workbookViewId="0">
      <selection activeCell="D22" sqref="D22"/>
    </sheetView>
  </sheetViews>
  <sheetFormatPr defaultColWidth="12.5703125" defaultRowHeight="15.75" customHeight="1"/>
  <cols>
    <col min="1" max="1" width="61.28515625" customWidth="1"/>
  </cols>
  <sheetData>
    <row r="1" spans="1:4" ht="20.100000000000001" customHeight="1">
      <c r="A1" s="65" t="s">
        <v>93</v>
      </c>
      <c r="B1" s="1"/>
      <c r="C1" s="1"/>
      <c r="D1" s="1"/>
    </row>
    <row r="2" spans="1:4" ht="12.75">
      <c r="A2" s="1"/>
      <c r="B2" s="1"/>
      <c r="C2" s="1"/>
      <c r="D2" s="1"/>
    </row>
    <row r="3" spans="1:4">
      <c r="A3" s="4" t="s">
        <v>94</v>
      </c>
      <c r="B3" s="2" t="s">
        <v>6</v>
      </c>
      <c r="C3" s="2" t="s">
        <v>9</v>
      </c>
      <c r="D3" s="2" t="s">
        <v>10</v>
      </c>
    </row>
    <row r="4" spans="1:4">
      <c r="A4" s="4" t="s">
        <v>95</v>
      </c>
      <c r="B4" s="8">
        <v>25894</v>
      </c>
      <c r="C4" s="8">
        <v>31231</v>
      </c>
      <c r="D4" s="8">
        <v>57125</v>
      </c>
    </row>
    <row r="5" spans="1:4">
      <c r="A5" s="4" t="s">
        <v>96</v>
      </c>
      <c r="B5" s="8">
        <v>31668</v>
      </c>
      <c r="C5" s="8">
        <v>35176</v>
      </c>
      <c r="D5" s="8">
        <v>66844</v>
      </c>
    </row>
    <row r="6" spans="1:4">
      <c r="A6" s="4" t="s">
        <v>97</v>
      </c>
      <c r="B6" s="8">
        <v>74389</v>
      </c>
      <c r="C6" s="8">
        <v>112379</v>
      </c>
      <c r="D6" s="8">
        <v>186768</v>
      </c>
    </row>
    <row r="7" spans="1:4">
      <c r="A7" s="4" t="s">
        <v>98</v>
      </c>
      <c r="B7" s="10">
        <v>119</v>
      </c>
      <c r="C7" s="10">
        <v>93</v>
      </c>
      <c r="D7" s="10">
        <v>212</v>
      </c>
    </row>
    <row r="8" spans="1:4">
      <c r="A8" s="4" t="s">
        <v>99</v>
      </c>
      <c r="B8" s="8">
        <v>1706</v>
      </c>
      <c r="C8" s="8">
        <v>2580</v>
      </c>
      <c r="D8" s="8">
        <v>4286</v>
      </c>
    </row>
    <row r="9" spans="1:4">
      <c r="A9" s="4" t="s">
        <v>100</v>
      </c>
      <c r="B9" s="10">
        <v>1089</v>
      </c>
      <c r="C9" s="8">
        <v>1618</v>
      </c>
      <c r="D9" s="8">
        <v>2707</v>
      </c>
    </row>
    <row r="10" spans="1:4">
      <c r="A10" s="4" t="s">
        <v>101</v>
      </c>
      <c r="B10" s="8">
        <v>4966</v>
      </c>
      <c r="C10" s="8">
        <v>4973</v>
      </c>
      <c r="D10" s="8">
        <v>9939</v>
      </c>
    </row>
    <row r="11" spans="1:4">
      <c r="A11" s="4" t="s">
        <v>102</v>
      </c>
      <c r="B11" s="10">
        <v>113</v>
      </c>
      <c r="C11" s="10">
        <v>89</v>
      </c>
      <c r="D11" s="10">
        <v>202</v>
      </c>
    </row>
    <row r="12" spans="1:4">
      <c r="A12" s="4" t="s">
        <v>103</v>
      </c>
      <c r="B12" s="10">
        <v>268</v>
      </c>
      <c r="C12" s="10">
        <v>302</v>
      </c>
      <c r="D12" s="10">
        <v>570</v>
      </c>
    </row>
    <row r="13" spans="1:4">
      <c r="A13" s="4" t="s">
        <v>104</v>
      </c>
      <c r="B13" s="8">
        <v>7071</v>
      </c>
      <c r="C13" s="8">
        <v>7308</v>
      </c>
      <c r="D13" s="8">
        <v>14379</v>
      </c>
    </row>
    <row r="14" spans="1:4">
      <c r="A14" s="4" t="s">
        <v>105</v>
      </c>
      <c r="B14" s="10">
        <v>5</v>
      </c>
      <c r="C14" s="10">
        <v>6</v>
      </c>
      <c r="D14" s="10">
        <v>11</v>
      </c>
    </row>
    <row r="15" spans="1:4">
      <c r="A15" s="4" t="s">
        <v>106</v>
      </c>
      <c r="B15" s="8">
        <v>12560</v>
      </c>
      <c r="C15" s="8">
        <v>17437</v>
      </c>
      <c r="D15" s="8">
        <v>29997</v>
      </c>
    </row>
    <row r="16" spans="1:4">
      <c r="A16" s="4" t="s">
        <v>107</v>
      </c>
      <c r="B16" s="8">
        <v>4482</v>
      </c>
      <c r="C16" s="8">
        <v>3907</v>
      </c>
      <c r="D16" s="8">
        <v>8389</v>
      </c>
    </row>
    <row r="17" spans="1:4">
      <c r="A17" s="4" t="s">
        <v>108</v>
      </c>
      <c r="B17" s="10">
        <v>767</v>
      </c>
      <c r="C17" s="10">
        <v>630</v>
      </c>
      <c r="D17" s="8">
        <v>1397</v>
      </c>
    </row>
    <row r="18" spans="1:4">
      <c r="A18" s="4" t="s">
        <v>10</v>
      </c>
      <c r="B18" s="13">
        <v>165097</v>
      </c>
      <c r="C18" s="13">
        <v>217729</v>
      </c>
      <c r="D18" s="13">
        <v>382826</v>
      </c>
    </row>
    <row r="19" spans="1:4">
      <c r="A19" s="11"/>
    </row>
    <row r="20" spans="1:4">
      <c r="A20" s="11" t="s">
        <v>24</v>
      </c>
    </row>
    <row r="21" spans="1:4">
      <c r="A21" s="12" t="s">
        <v>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16"/>
  <sheetViews>
    <sheetView showGridLines="0" workbookViewId="0">
      <selection activeCell="D22" sqref="D22"/>
    </sheetView>
  </sheetViews>
  <sheetFormatPr defaultColWidth="12.5703125" defaultRowHeight="15.75" customHeight="1"/>
  <sheetData>
    <row r="1" spans="1:6" ht="20.100000000000001" customHeight="1">
      <c r="A1" s="65" t="s">
        <v>109</v>
      </c>
      <c r="B1" s="1"/>
      <c r="C1" s="1"/>
      <c r="D1" s="1"/>
      <c r="E1" s="1"/>
      <c r="F1" s="1"/>
    </row>
    <row r="2" spans="1:6" ht="12.75">
      <c r="A2" s="1"/>
      <c r="B2" s="1"/>
      <c r="C2" s="1"/>
      <c r="D2" s="1"/>
      <c r="E2" s="1"/>
      <c r="F2" s="1"/>
    </row>
    <row r="3" spans="1:6" ht="40.5" customHeight="1">
      <c r="A3" s="33" t="s">
        <v>1</v>
      </c>
      <c r="B3" s="33" t="s">
        <v>5</v>
      </c>
      <c r="C3" s="33" t="s">
        <v>110</v>
      </c>
      <c r="D3" s="34" t="s">
        <v>111</v>
      </c>
      <c r="E3" s="33" t="s">
        <v>112</v>
      </c>
      <c r="F3" s="34" t="s">
        <v>114</v>
      </c>
    </row>
    <row r="4" spans="1:6">
      <c r="A4" s="4" t="s">
        <v>11</v>
      </c>
      <c r="B4" s="5">
        <v>5436</v>
      </c>
      <c r="C4" s="8">
        <v>6891</v>
      </c>
      <c r="D4" s="7">
        <v>1.2676600441501105</v>
      </c>
      <c r="E4" s="8">
        <v>15496</v>
      </c>
      <c r="F4" s="35">
        <v>2.248730227833406</v>
      </c>
    </row>
    <row r="5" spans="1:6">
      <c r="A5" s="4" t="s">
        <v>17</v>
      </c>
      <c r="B5" s="5">
        <v>11234</v>
      </c>
      <c r="C5" s="8">
        <v>22261</v>
      </c>
      <c r="D5" s="7">
        <v>1.9815737938401281</v>
      </c>
      <c r="E5" s="8">
        <v>21359</v>
      </c>
      <c r="F5" s="35">
        <v>0.95948070616773729</v>
      </c>
    </row>
    <row r="6" spans="1:6">
      <c r="A6" s="4" t="s">
        <v>18</v>
      </c>
      <c r="B6" s="5">
        <v>16943</v>
      </c>
      <c r="C6" s="8">
        <v>37026</v>
      </c>
      <c r="D6" s="7">
        <v>2.1853272738003895</v>
      </c>
      <c r="E6" s="8">
        <v>27719</v>
      </c>
      <c r="F6" s="35">
        <v>0.74863609355587968</v>
      </c>
    </row>
    <row r="7" spans="1:6">
      <c r="A7" s="4" t="s">
        <v>19</v>
      </c>
      <c r="B7" s="5">
        <v>19067</v>
      </c>
      <c r="C7" s="8">
        <v>62545</v>
      </c>
      <c r="D7" s="7">
        <v>3.2802748203702734</v>
      </c>
      <c r="E7" s="8">
        <v>37467</v>
      </c>
      <c r="F7" s="35">
        <v>0.59904069070269406</v>
      </c>
    </row>
    <row r="8" spans="1:6">
      <c r="A8" s="4" t="s">
        <v>20</v>
      </c>
      <c r="B8" s="5">
        <v>20258</v>
      </c>
      <c r="C8" s="8">
        <v>106544</v>
      </c>
      <c r="D8" s="7">
        <v>5.2593543291539149</v>
      </c>
      <c r="E8" s="8">
        <v>49799</v>
      </c>
      <c r="F8" s="35">
        <v>0.4674031386094008</v>
      </c>
    </row>
    <row r="9" spans="1:6">
      <c r="A9" s="4" t="s">
        <v>21</v>
      </c>
      <c r="B9" s="5">
        <v>17925</v>
      </c>
      <c r="C9" s="8">
        <v>120123</v>
      </c>
      <c r="D9" s="7">
        <v>6.7014225941422598</v>
      </c>
      <c r="E9" s="8">
        <v>46157</v>
      </c>
      <c r="F9" s="35">
        <v>0.38424781265869151</v>
      </c>
    </row>
    <row r="10" spans="1:6">
      <c r="A10" s="4" t="s">
        <v>22</v>
      </c>
      <c r="B10" s="5">
        <v>6311</v>
      </c>
      <c r="C10" s="8">
        <v>27436</v>
      </c>
      <c r="D10" s="7">
        <v>4.3473300586277928</v>
      </c>
      <c r="E10" s="8">
        <v>12642</v>
      </c>
      <c r="F10" s="35">
        <v>0.46078145502259804</v>
      </c>
    </row>
    <row r="11" spans="1:6">
      <c r="A11" s="4" t="s">
        <v>10</v>
      </c>
      <c r="B11" s="9">
        <v>97174</v>
      </c>
      <c r="C11" s="13">
        <v>382826</v>
      </c>
      <c r="D11" s="7">
        <v>3.9395928952188859</v>
      </c>
      <c r="E11" s="13">
        <v>210639</v>
      </c>
      <c r="F11" s="35">
        <v>0.55022124934043137</v>
      </c>
    </row>
    <row r="13" spans="1:6">
      <c r="A13" s="11"/>
    </row>
    <row r="14" spans="1:6">
      <c r="A14" s="11"/>
    </row>
    <row r="15" spans="1:6">
      <c r="A15" s="11" t="s">
        <v>24</v>
      </c>
    </row>
    <row r="16" spans="1:6">
      <c r="A16" s="12" t="s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2"/>
  <sheetViews>
    <sheetView showGridLines="0" workbookViewId="0">
      <selection activeCell="D22" sqref="D22"/>
    </sheetView>
  </sheetViews>
  <sheetFormatPr defaultColWidth="12.5703125" defaultRowHeight="15.75" customHeight="1"/>
  <cols>
    <col min="1" max="1" width="40.28515625" customWidth="1"/>
  </cols>
  <sheetData>
    <row r="1" spans="1:7" ht="20.100000000000001" customHeight="1">
      <c r="A1" s="65" t="s">
        <v>113</v>
      </c>
      <c r="B1" s="1"/>
      <c r="D1" s="1"/>
      <c r="F1" s="1"/>
    </row>
    <row r="2" spans="1:7" ht="12.75">
      <c r="A2" s="1"/>
      <c r="B2" s="1"/>
      <c r="D2" s="1"/>
      <c r="F2" s="1"/>
    </row>
    <row r="3" spans="1:7">
      <c r="A3" s="60" t="s">
        <v>115</v>
      </c>
      <c r="B3" s="61" t="s">
        <v>6</v>
      </c>
      <c r="C3" s="57"/>
      <c r="D3" s="61" t="s">
        <v>9</v>
      </c>
      <c r="E3" s="57"/>
      <c r="F3" s="61" t="s">
        <v>10</v>
      </c>
      <c r="G3" s="57"/>
    </row>
    <row r="4" spans="1:7">
      <c r="A4" s="54"/>
      <c r="B4" s="36" t="s">
        <v>116</v>
      </c>
      <c r="C4" s="36" t="s">
        <v>117</v>
      </c>
      <c r="D4" s="36" t="s">
        <v>116</v>
      </c>
      <c r="E4" s="36" t="s">
        <v>117</v>
      </c>
      <c r="F4" s="36" t="s">
        <v>116</v>
      </c>
      <c r="G4" s="36" t="s">
        <v>117</v>
      </c>
    </row>
    <row r="5" spans="1:7">
      <c r="A5" s="37" t="s">
        <v>118</v>
      </c>
      <c r="B5" s="38">
        <v>17638</v>
      </c>
      <c r="C5" s="39">
        <f>B5/165097</f>
        <v>0.10683416415804042</v>
      </c>
      <c r="D5" s="38">
        <v>30305</v>
      </c>
      <c r="E5" s="39">
        <f t="shared" ref="E5:E7" si="0">D5/217729</f>
        <v>0.1391867872446941</v>
      </c>
      <c r="F5" s="38">
        <v>47943</v>
      </c>
      <c r="G5" s="39">
        <f t="shared" ref="G5:G15" si="1">F5/382826</f>
        <v>0.12523444071196835</v>
      </c>
    </row>
    <row r="6" spans="1:7">
      <c r="A6" s="37" t="s">
        <v>120</v>
      </c>
      <c r="B6" s="38">
        <v>13281</v>
      </c>
      <c r="C6" s="39">
        <v>8.1000000000000003E-2</v>
      </c>
      <c r="D6" s="38">
        <v>16738</v>
      </c>
      <c r="E6" s="39">
        <f t="shared" si="0"/>
        <v>7.6875381781939936E-2</v>
      </c>
      <c r="F6" s="38">
        <v>30019</v>
      </c>
      <c r="G6" s="39">
        <f t="shared" si="1"/>
        <v>7.8414214290565429E-2</v>
      </c>
    </row>
    <row r="7" spans="1:7">
      <c r="A7" s="37" t="s">
        <v>122</v>
      </c>
      <c r="B7" s="38">
        <v>9714</v>
      </c>
      <c r="C7" s="39">
        <f t="shared" ref="C7:C15" si="2">B7/165097</f>
        <v>5.8838137579725856E-2</v>
      </c>
      <c r="D7" s="38">
        <v>18879</v>
      </c>
      <c r="E7" s="39">
        <f t="shared" si="0"/>
        <v>8.6708706695019955E-2</v>
      </c>
      <c r="F7" s="40">
        <v>28593</v>
      </c>
      <c r="G7" s="39">
        <f t="shared" si="1"/>
        <v>7.4689284426867564E-2</v>
      </c>
    </row>
    <row r="8" spans="1:7">
      <c r="A8" s="37" t="s">
        <v>123</v>
      </c>
      <c r="B8" s="38">
        <v>7914</v>
      </c>
      <c r="C8" s="39">
        <f t="shared" si="2"/>
        <v>4.7935456125792718E-2</v>
      </c>
      <c r="D8" s="38">
        <v>11211</v>
      </c>
      <c r="E8" s="39">
        <v>5.1999999999999998E-2</v>
      </c>
      <c r="F8" s="38">
        <v>19125</v>
      </c>
      <c r="G8" s="39">
        <f t="shared" si="1"/>
        <v>4.9957421909692656E-2</v>
      </c>
    </row>
    <row r="9" spans="1:7">
      <c r="A9" s="37" t="s">
        <v>124</v>
      </c>
      <c r="B9" s="38">
        <v>4952</v>
      </c>
      <c r="C9" s="39">
        <f t="shared" si="2"/>
        <v>2.9994488088820513E-2</v>
      </c>
      <c r="D9" s="38">
        <v>10027</v>
      </c>
      <c r="E9" s="39">
        <f t="shared" ref="E9:E15" si="3">D9/217729</f>
        <v>4.6052661795167385E-2</v>
      </c>
      <c r="F9" s="38">
        <v>14979</v>
      </c>
      <c r="G9" s="39">
        <f t="shared" si="1"/>
        <v>3.9127436485505165E-2</v>
      </c>
    </row>
    <row r="10" spans="1:7">
      <c r="A10" s="37" t="s">
        <v>125</v>
      </c>
      <c r="B10" s="38">
        <v>4971</v>
      </c>
      <c r="C10" s="39">
        <f t="shared" si="2"/>
        <v>3.0109571948612027E-2</v>
      </c>
      <c r="D10" s="38">
        <v>8875</v>
      </c>
      <c r="E10" s="39">
        <f t="shared" si="3"/>
        <v>4.0761680805037455E-2</v>
      </c>
      <c r="F10" s="38">
        <v>13846</v>
      </c>
      <c r="G10" s="39">
        <f t="shared" si="1"/>
        <v>3.6167867386227688E-2</v>
      </c>
    </row>
    <row r="11" spans="1:7">
      <c r="A11" s="37" t="s">
        <v>128</v>
      </c>
      <c r="B11" s="38">
        <v>4403</v>
      </c>
      <c r="C11" s="39">
        <f t="shared" si="2"/>
        <v>2.6669170245370903E-2</v>
      </c>
      <c r="D11" s="38">
        <v>6586</v>
      </c>
      <c r="E11" s="39">
        <f t="shared" si="3"/>
        <v>3.0248611806419908E-2</v>
      </c>
      <c r="F11" s="38">
        <v>10989</v>
      </c>
      <c r="G11" s="39">
        <f t="shared" si="1"/>
        <v>2.870494689493399E-2</v>
      </c>
    </row>
    <row r="12" spans="1:7">
      <c r="A12" s="37" t="s">
        <v>132</v>
      </c>
      <c r="B12" s="38">
        <v>5015</v>
      </c>
      <c r="C12" s="39">
        <f t="shared" si="2"/>
        <v>3.0376081939708172E-2</v>
      </c>
      <c r="D12" s="38">
        <v>5614</v>
      </c>
      <c r="E12" s="39">
        <f t="shared" si="3"/>
        <v>2.5784346595997779E-2</v>
      </c>
      <c r="F12" s="38">
        <v>10629</v>
      </c>
      <c r="G12" s="39">
        <f t="shared" si="1"/>
        <v>2.7764571894280953E-2</v>
      </c>
    </row>
    <row r="13" spans="1:7">
      <c r="A13" s="37" t="s">
        <v>136</v>
      </c>
      <c r="B13" s="38">
        <v>5528</v>
      </c>
      <c r="C13" s="39">
        <f t="shared" si="2"/>
        <v>3.3483346154079115E-2</v>
      </c>
      <c r="D13" s="38">
        <v>4860</v>
      </c>
      <c r="E13" s="39">
        <f t="shared" si="3"/>
        <v>2.2321326052110652E-2</v>
      </c>
      <c r="F13" s="40">
        <v>10388</v>
      </c>
      <c r="G13" s="39">
        <f t="shared" si="1"/>
        <v>2.7135043074399335E-2</v>
      </c>
    </row>
    <row r="14" spans="1:7">
      <c r="A14" s="37" t="s">
        <v>137</v>
      </c>
      <c r="B14" s="38">
        <v>3875</v>
      </c>
      <c r="C14" s="39">
        <f t="shared" si="2"/>
        <v>2.3471050352217183E-2</v>
      </c>
      <c r="D14" s="38">
        <v>5930</v>
      </c>
      <c r="E14" s="39">
        <f t="shared" si="3"/>
        <v>2.7235692075929251E-2</v>
      </c>
      <c r="F14" s="38">
        <v>9805</v>
      </c>
      <c r="G14" s="39">
        <f t="shared" si="1"/>
        <v>2.5612158003897333E-2</v>
      </c>
    </row>
    <row r="15" spans="1:7">
      <c r="A15" s="42" t="s">
        <v>138</v>
      </c>
      <c r="B15" s="38">
        <f>B16- SUM(B5:B14)</f>
        <v>87806</v>
      </c>
      <c r="C15" s="39">
        <f t="shared" si="2"/>
        <v>0.5318449154133631</v>
      </c>
      <c r="D15" s="38">
        <f>D16- SUM(D5:D14)</f>
        <v>98704</v>
      </c>
      <c r="E15" s="39">
        <f t="shared" si="3"/>
        <v>0.45333419066821601</v>
      </c>
      <c r="F15" s="38">
        <f>F16- SUM(F5:F14)</f>
        <v>186510</v>
      </c>
      <c r="G15" s="39">
        <f t="shared" si="1"/>
        <v>0.48719261492166155</v>
      </c>
    </row>
    <row r="16" spans="1:7">
      <c r="A16" s="44" t="s">
        <v>10</v>
      </c>
      <c r="B16" s="45">
        <v>165097</v>
      </c>
      <c r="C16" s="46"/>
      <c r="D16" s="45">
        <v>217729</v>
      </c>
      <c r="E16" s="46"/>
      <c r="F16" s="47">
        <v>382826</v>
      </c>
      <c r="G16" s="46"/>
    </row>
    <row r="18" spans="1:1">
      <c r="A18" s="11"/>
    </row>
    <row r="19" spans="1:1">
      <c r="A19" s="11"/>
    </row>
    <row r="20" spans="1:1">
      <c r="A20" s="11"/>
    </row>
    <row r="21" spans="1:1">
      <c r="A21" s="11" t="s">
        <v>24</v>
      </c>
    </row>
    <row r="22" spans="1:1">
      <c r="A22" s="12" t="s">
        <v>25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4"/>
  <sheetViews>
    <sheetView showGridLines="0" workbookViewId="0">
      <selection activeCell="B35" sqref="B35"/>
    </sheetView>
  </sheetViews>
  <sheetFormatPr defaultColWidth="12.5703125" defaultRowHeight="15.75" customHeight="1"/>
  <cols>
    <col min="1" max="1" width="69.28515625" customWidth="1"/>
  </cols>
  <sheetData>
    <row r="1" spans="1:7" ht="20.100000000000001" customHeight="1">
      <c r="A1" s="65" t="s">
        <v>119</v>
      </c>
      <c r="B1" s="1"/>
      <c r="D1" s="1"/>
      <c r="F1" s="1"/>
    </row>
    <row r="2" spans="1:7" ht="12.75">
      <c r="A2" s="1"/>
      <c r="B2" s="1"/>
      <c r="D2" s="1"/>
      <c r="F2" s="1"/>
    </row>
    <row r="3" spans="1:7">
      <c r="A3" s="62" t="s">
        <v>121</v>
      </c>
      <c r="B3" s="55" t="s">
        <v>6</v>
      </c>
      <c r="C3" s="57"/>
      <c r="D3" s="55" t="s">
        <v>9</v>
      </c>
      <c r="E3" s="57"/>
      <c r="F3" s="2" t="s">
        <v>10</v>
      </c>
      <c r="G3" s="3"/>
    </row>
    <row r="4" spans="1:7">
      <c r="A4" s="54"/>
      <c r="B4" s="2" t="s">
        <v>116</v>
      </c>
      <c r="C4" s="2" t="s">
        <v>117</v>
      </c>
      <c r="D4" s="2" t="s">
        <v>116</v>
      </c>
      <c r="E4" s="2" t="s">
        <v>117</v>
      </c>
      <c r="F4" s="2" t="s">
        <v>116</v>
      </c>
      <c r="G4" s="2" t="s">
        <v>117</v>
      </c>
    </row>
    <row r="5" spans="1:7">
      <c r="A5" s="4" t="s">
        <v>126</v>
      </c>
      <c r="B5" s="29">
        <v>237364</v>
      </c>
      <c r="C5" s="41">
        <v>32.600780394812205</v>
      </c>
      <c r="D5" s="29">
        <v>297043</v>
      </c>
      <c r="E5" s="41">
        <v>28.378431310731322</v>
      </c>
      <c r="F5" s="29" t="s">
        <v>127</v>
      </c>
      <c r="G5" s="41">
        <v>30.11063124889073</v>
      </c>
    </row>
    <row r="6" spans="1:7">
      <c r="A6" s="4" t="s">
        <v>129</v>
      </c>
      <c r="B6" s="29">
        <v>132280</v>
      </c>
      <c r="C6" s="41">
        <v>18.168008757123062</v>
      </c>
      <c r="D6" s="29">
        <v>244138</v>
      </c>
      <c r="E6" s="41">
        <v>23.32407585211341</v>
      </c>
      <c r="F6" s="29">
        <v>376418</v>
      </c>
      <c r="G6" s="41">
        <v>21.208858388057347</v>
      </c>
    </row>
    <row r="7" spans="1:7">
      <c r="A7" s="4" t="s">
        <v>130</v>
      </c>
      <c r="B7" s="29">
        <v>120876</v>
      </c>
      <c r="C7" s="41">
        <v>16.601725329044502</v>
      </c>
      <c r="D7" s="29">
        <v>174257</v>
      </c>
      <c r="E7" s="41">
        <v>16.7</v>
      </c>
      <c r="F7" s="29">
        <v>295133</v>
      </c>
      <c r="G7" s="41">
        <v>16.628944425193612</v>
      </c>
    </row>
    <row r="8" spans="1:7">
      <c r="A8" s="4" t="s">
        <v>131</v>
      </c>
      <c r="B8" s="29">
        <v>53606</v>
      </c>
      <c r="C8" s="41">
        <v>7.3625209966309253</v>
      </c>
      <c r="D8" s="29">
        <v>86474</v>
      </c>
      <c r="E8" s="41">
        <v>8.2614182766945543</v>
      </c>
      <c r="F8" s="29">
        <v>140080</v>
      </c>
      <c r="G8" s="41">
        <v>7.8926536005161099</v>
      </c>
    </row>
    <row r="9" spans="1:7">
      <c r="A9" s="4" t="s">
        <v>133</v>
      </c>
      <c r="B9" s="29">
        <v>41465</v>
      </c>
      <c r="C9" s="41">
        <v>5.6950142358187756</v>
      </c>
      <c r="D9" s="29">
        <v>52433</v>
      </c>
      <c r="E9" s="41">
        <v>5.0092622580420185</v>
      </c>
      <c r="F9" s="29">
        <v>93898</v>
      </c>
      <c r="G9" s="41">
        <v>5.2905795815338497</v>
      </c>
    </row>
    <row r="10" spans="1:7">
      <c r="A10" s="4" t="s">
        <v>134</v>
      </c>
      <c r="B10" s="29">
        <v>31442</v>
      </c>
      <c r="C10" s="41">
        <v>4.3184043796602909</v>
      </c>
      <c r="D10" s="29">
        <v>44472</v>
      </c>
      <c r="E10" s="41">
        <v>4.2486966440914058</v>
      </c>
      <c r="F10" s="29">
        <v>75914</v>
      </c>
      <c r="G10" s="41">
        <v>4.2772908725698171</v>
      </c>
    </row>
    <row r="11" spans="1:7">
      <c r="A11" s="4" t="s">
        <v>135</v>
      </c>
      <c r="B11" s="29">
        <v>9411</v>
      </c>
      <c r="C11" s="41">
        <v>1.2925546599129505</v>
      </c>
      <c r="D11" s="29">
        <v>39235</v>
      </c>
      <c r="E11" s="41">
        <v>3.7483722978711618</v>
      </c>
      <c r="F11" s="29">
        <v>48646</v>
      </c>
      <c r="G11" s="41">
        <v>2.8</v>
      </c>
    </row>
    <row r="12" spans="1:7">
      <c r="A12" s="4" t="s">
        <v>170</v>
      </c>
      <c r="B12" s="29">
        <v>19194</v>
      </c>
      <c r="C12" s="41">
        <v>2.6362016940143636</v>
      </c>
      <c r="D12" s="29">
        <v>25555</v>
      </c>
      <c r="E12" s="41">
        <v>2.4414337727054298</v>
      </c>
      <c r="F12" s="29">
        <v>44749</v>
      </c>
      <c r="G12" s="41">
        <v>2.5213332093767518</v>
      </c>
    </row>
    <row r="13" spans="1:7">
      <c r="A13" s="4" t="s">
        <v>173</v>
      </c>
      <c r="B13" s="16">
        <v>18578</v>
      </c>
      <c r="C13" s="41">
        <v>2.5</v>
      </c>
      <c r="D13" s="16">
        <v>24350</v>
      </c>
      <c r="E13" s="41">
        <v>2.3263123602182434</v>
      </c>
      <c r="F13" s="16">
        <v>42928</v>
      </c>
      <c r="G13" s="41">
        <v>2.4187309663260681</v>
      </c>
    </row>
    <row r="14" spans="1:7">
      <c r="A14" s="4" t="s">
        <v>177</v>
      </c>
      <c r="B14" s="29">
        <v>19565</v>
      </c>
      <c r="C14" s="41">
        <v>2.6871567231109212</v>
      </c>
      <c r="D14" s="29">
        <v>22774</v>
      </c>
      <c r="E14" s="41">
        <v>2.1757469277868697</v>
      </c>
      <c r="F14" s="29">
        <v>42339</v>
      </c>
      <c r="G14" s="41">
        <v>2.3855444088538804</v>
      </c>
    </row>
    <row r="15" spans="1:7">
      <c r="A15" s="4" t="s">
        <v>181</v>
      </c>
      <c r="B15" s="29">
        <v>23247</v>
      </c>
      <c r="C15" s="41">
        <v>3.1928613515031734</v>
      </c>
      <c r="D15" s="29">
        <v>9197</v>
      </c>
      <c r="E15" s="41">
        <v>0.87864865613664012</v>
      </c>
      <c r="F15" s="29">
        <v>32444</v>
      </c>
      <c r="G15" s="41">
        <v>1.8280215121012613</v>
      </c>
    </row>
    <row r="16" spans="1:7">
      <c r="A16" s="4" t="s">
        <v>183</v>
      </c>
      <c r="B16" s="29">
        <v>10592</v>
      </c>
      <c r="C16" s="41">
        <v>1.4547592134521277</v>
      </c>
      <c r="D16" s="29">
        <v>11424</v>
      </c>
      <c r="E16" s="41">
        <v>1.0914083122436637</v>
      </c>
      <c r="F16" s="29">
        <v>22016</v>
      </c>
      <c r="G16" s="41">
        <v>1.2404673163118409</v>
      </c>
    </row>
    <row r="17" spans="1:7">
      <c r="A17" s="4" t="s">
        <v>186</v>
      </c>
      <c r="B17" s="29">
        <v>4873</v>
      </c>
      <c r="C17" s="41">
        <v>0.66928263285047385</v>
      </c>
      <c r="D17" s="29">
        <v>8632</v>
      </c>
      <c r="E17" s="41">
        <v>0.82467056646422487</v>
      </c>
      <c r="F17" s="29">
        <v>13505</v>
      </c>
      <c r="G17" s="41">
        <v>0.76092437803376689</v>
      </c>
    </row>
    <row r="18" spans="1:7">
      <c r="A18" s="4" t="s">
        <v>189</v>
      </c>
      <c r="B18" s="29">
        <v>3081</v>
      </c>
      <c r="C18" s="41">
        <v>0.42316022815766668</v>
      </c>
      <c r="D18" s="29">
        <v>3980</v>
      </c>
      <c r="E18" s="41">
        <v>0.38023503875435766</v>
      </c>
      <c r="F18" s="29">
        <v>7061</v>
      </c>
      <c r="G18" s="41">
        <v>0.39784428236182368</v>
      </c>
    </row>
    <row r="19" spans="1:7">
      <c r="A19" s="4" t="s">
        <v>192</v>
      </c>
      <c r="B19" s="17">
        <v>2519</v>
      </c>
      <c r="C19" s="41">
        <v>0.34597228650735551</v>
      </c>
      <c r="D19" s="17">
        <v>2757</v>
      </c>
      <c r="E19" s="41">
        <v>0.3</v>
      </c>
      <c r="F19" s="17">
        <v>5276</v>
      </c>
      <c r="G19" s="41">
        <v>0.29727041973388774</v>
      </c>
    </row>
    <row r="20" spans="1:7">
      <c r="A20" s="4" t="s">
        <v>10</v>
      </c>
      <c r="B20" s="29">
        <v>728093</v>
      </c>
      <c r="C20" s="30">
        <v>100</v>
      </c>
      <c r="D20" s="29">
        <v>1046721</v>
      </c>
      <c r="E20" s="30">
        <v>100</v>
      </c>
      <c r="F20" s="29" t="s">
        <v>154</v>
      </c>
      <c r="G20" s="30">
        <v>100</v>
      </c>
    </row>
    <row r="22" spans="1:7">
      <c r="A22" s="1" t="s">
        <v>26</v>
      </c>
    </row>
    <row r="23" spans="1:7">
      <c r="A23" s="11" t="s">
        <v>24</v>
      </c>
    </row>
    <row r="24" spans="1:7">
      <c r="A24" s="12" t="s">
        <v>25</v>
      </c>
    </row>
  </sheetData>
  <mergeCells count="3">
    <mergeCell ref="A3:A4"/>
    <mergeCell ref="B3:C3"/>
    <mergeCell ref="D3:E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G20"/>
  <sheetViews>
    <sheetView showGridLines="0" workbookViewId="0">
      <selection activeCell="B22" sqref="B22"/>
    </sheetView>
  </sheetViews>
  <sheetFormatPr defaultColWidth="12.5703125" defaultRowHeight="15.75" customHeight="1"/>
  <cols>
    <col min="1" max="1" width="69.42578125" customWidth="1"/>
  </cols>
  <sheetData>
    <row r="1" spans="1:7" ht="20.100000000000001" customHeight="1">
      <c r="A1" s="65" t="s">
        <v>139</v>
      </c>
      <c r="B1" s="1"/>
      <c r="D1" s="1"/>
      <c r="F1" s="1"/>
    </row>
    <row r="2" spans="1:7" ht="12.75">
      <c r="A2" s="1"/>
      <c r="B2" s="1"/>
      <c r="D2" s="1"/>
      <c r="F2" s="1"/>
    </row>
    <row r="3" spans="1:7">
      <c r="A3" s="62" t="s">
        <v>140</v>
      </c>
      <c r="B3" s="63" t="s">
        <v>6</v>
      </c>
      <c r="C3" s="57"/>
      <c r="D3" s="63" t="s">
        <v>9</v>
      </c>
      <c r="E3" s="57"/>
      <c r="F3" s="63" t="s">
        <v>10</v>
      </c>
      <c r="G3" s="57"/>
    </row>
    <row r="4" spans="1:7">
      <c r="A4" s="54"/>
      <c r="B4" s="33" t="s">
        <v>116</v>
      </c>
      <c r="C4" s="33" t="s">
        <v>117</v>
      </c>
      <c r="D4" s="33" t="s">
        <v>116</v>
      </c>
      <c r="E4" s="33" t="s">
        <v>117</v>
      </c>
      <c r="F4" s="33" t="s">
        <v>116</v>
      </c>
      <c r="G4" s="33" t="s">
        <v>117</v>
      </c>
    </row>
    <row r="5" spans="1:7">
      <c r="A5" s="43" t="s">
        <v>141</v>
      </c>
      <c r="B5" s="29">
        <v>40792</v>
      </c>
      <c r="C5" s="41">
        <v>5.6025809889670688</v>
      </c>
      <c r="D5" s="29">
        <v>85995</v>
      </c>
      <c r="E5" s="41">
        <v>8.2156563210253726</v>
      </c>
      <c r="F5" s="29">
        <v>126787</v>
      </c>
      <c r="G5" s="41">
        <v>7.1436741294163051</v>
      </c>
    </row>
    <row r="6" spans="1:7">
      <c r="A6" s="43" t="s">
        <v>142</v>
      </c>
      <c r="B6" s="29">
        <v>47423</v>
      </c>
      <c r="C6" s="41">
        <v>6.5133162933855973</v>
      </c>
      <c r="D6" s="29">
        <v>74650</v>
      </c>
      <c r="E6" s="41">
        <v>7.1317953876916587</v>
      </c>
      <c r="F6" s="29">
        <v>122073</v>
      </c>
      <c r="G6" s="41">
        <v>6.8780689818375444</v>
      </c>
    </row>
    <row r="7" spans="1:7">
      <c r="A7" s="43" t="s">
        <v>143</v>
      </c>
      <c r="B7" s="29">
        <v>49037</v>
      </c>
      <c r="C7" s="41">
        <v>6.7349912717194096</v>
      </c>
      <c r="D7" s="29">
        <v>53768</v>
      </c>
      <c r="E7" s="41">
        <v>5.1368034079759557</v>
      </c>
      <c r="F7" s="29">
        <v>102805</v>
      </c>
      <c r="G7" s="41">
        <v>5.7924347044621554</v>
      </c>
    </row>
    <row r="8" spans="1:7">
      <c r="A8" s="43" t="s">
        <v>144</v>
      </c>
      <c r="B8" s="29">
        <v>47823</v>
      </c>
      <c r="C8" s="41">
        <v>6.5682543301473855</v>
      </c>
      <c r="D8" s="29">
        <v>52144</v>
      </c>
      <c r="E8" s="41">
        <v>4.9816522263334742</v>
      </c>
      <c r="F8" s="29">
        <v>99967</v>
      </c>
      <c r="G8" s="41">
        <v>5.6325307144688326</v>
      </c>
    </row>
    <row r="9" spans="1:7">
      <c r="A9" s="43" t="s">
        <v>145</v>
      </c>
      <c r="B9" s="29">
        <v>35850</v>
      </c>
      <c r="C9" s="41">
        <v>4.923821544775187</v>
      </c>
      <c r="D9" s="29">
        <v>61875</v>
      </c>
      <c r="E9" s="41">
        <v>5.9113173424436889</v>
      </c>
      <c r="F9" s="29">
        <v>97725</v>
      </c>
      <c r="G9" s="41">
        <v>5.5062076892521192</v>
      </c>
    </row>
    <row r="10" spans="1:7">
      <c r="A10" s="43" t="s">
        <v>146</v>
      </c>
      <c r="B10" s="29">
        <v>38525</v>
      </c>
      <c r="C10" s="41">
        <v>5.2912196656196393</v>
      </c>
      <c r="D10" s="29">
        <v>56491</v>
      </c>
      <c r="E10" s="41">
        <v>5.3969491392644269</v>
      </c>
      <c r="F10" s="29">
        <v>95016</v>
      </c>
      <c r="G10" s="41">
        <v>5.3535720624403105</v>
      </c>
    </row>
    <row r="11" spans="1:7">
      <c r="A11" s="43" t="s">
        <v>147</v>
      </c>
      <c r="B11" s="29">
        <v>27060</v>
      </c>
      <c r="C11" s="41">
        <v>3.7165581869349111</v>
      </c>
      <c r="D11" s="29">
        <v>53515</v>
      </c>
      <c r="E11" s="41">
        <v>5.1126326881757409</v>
      </c>
      <c r="F11" s="29">
        <v>80575</v>
      </c>
      <c r="G11" s="41">
        <v>4.539909793415088</v>
      </c>
    </row>
    <row r="12" spans="1:7">
      <c r="A12" s="43" t="s">
        <v>148</v>
      </c>
      <c r="B12" s="29">
        <v>38400</v>
      </c>
      <c r="C12" s="41">
        <v>5.2740515291315804</v>
      </c>
      <c r="D12" s="29">
        <v>36149</v>
      </c>
      <c r="E12" s="41">
        <v>3.4535468381736871</v>
      </c>
      <c r="F12" s="29">
        <v>74549</v>
      </c>
      <c r="G12" s="41">
        <v>4.2003814482072777</v>
      </c>
    </row>
    <row r="13" spans="1:7">
      <c r="A13" s="43" t="s">
        <v>149</v>
      </c>
      <c r="B13" s="29">
        <v>17088</v>
      </c>
      <c r="C13" s="41">
        <v>2.3469529304635537</v>
      </c>
      <c r="D13" s="29">
        <v>41140</v>
      </c>
      <c r="E13" s="41">
        <v>3.9303692196870035</v>
      </c>
      <c r="F13" s="29">
        <v>58228</v>
      </c>
      <c r="G13" s="41">
        <v>3.2807926459940893</v>
      </c>
    </row>
    <row r="14" spans="1:7">
      <c r="A14" s="43" t="s">
        <v>150</v>
      </c>
      <c r="B14" s="29">
        <v>25086</v>
      </c>
      <c r="C14" s="41">
        <v>3.4454389755154904</v>
      </c>
      <c r="D14" s="29">
        <v>31946</v>
      </c>
      <c r="E14" s="41">
        <v>3.0520071728760576</v>
      </c>
      <c r="F14" s="29">
        <v>57032</v>
      </c>
      <c r="G14" s="41">
        <v>3.2134053408383405</v>
      </c>
    </row>
    <row r="15" spans="1:7">
      <c r="A15" s="19" t="s">
        <v>138</v>
      </c>
      <c r="B15" s="29">
        <v>361009</v>
      </c>
      <c r="C15" s="41">
        <v>49.582814283340177</v>
      </c>
      <c r="D15" s="29">
        <v>499048</v>
      </c>
      <c r="E15" s="41">
        <v>47.677270256352934</v>
      </c>
      <c r="F15" s="29" t="s">
        <v>152</v>
      </c>
      <c r="G15" s="41">
        <v>48.459022489667937</v>
      </c>
    </row>
    <row r="16" spans="1:7">
      <c r="A16" s="48" t="s">
        <v>10</v>
      </c>
      <c r="B16" s="29">
        <v>728093</v>
      </c>
      <c r="C16" s="30">
        <v>100</v>
      </c>
      <c r="D16" s="29">
        <v>1046721</v>
      </c>
      <c r="E16" s="30">
        <v>100</v>
      </c>
      <c r="F16" s="29" t="s">
        <v>154</v>
      </c>
      <c r="G16" s="30">
        <v>100</v>
      </c>
    </row>
    <row r="18" spans="1:1">
      <c r="A18" s="1" t="s">
        <v>26</v>
      </c>
    </row>
    <row r="19" spans="1:1">
      <c r="A19" s="11" t="s">
        <v>24</v>
      </c>
    </row>
    <row r="20" spans="1:1">
      <c r="A20" s="12" t="s">
        <v>25</v>
      </c>
    </row>
  </sheetData>
  <mergeCells count="4">
    <mergeCell ref="A3:A4"/>
    <mergeCell ref="B3:C3"/>
    <mergeCell ref="D3:E3"/>
    <mergeCell ref="F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1"/>
  <sheetViews>
    <sheetView showGridLines="0" workbookViewId="0">
      <selection activeCell="C33" sqref="C33"/>
    </sheetView>
  </sheetViews>
  <sheetFormatPr defaultColWidth="12.5703125" defaultRowHeight="15.75" customHeight="1"/>
  <cols>
    <col min="1" max="1" width="14.5703125" customWidth="1"/>
    <col min="2" max="2" width="68.5703125" customWidth="1"/>
  </cols>
  <sheetData>
    <row r="1" spans="1:6" ht="20.100000000000001" customHeight="1">
      <c r="A1" s="65" t="s">
        <v>151</v>
      </c>
      <c r="C1" s="1"/>
      <c r="D1" s="1"/>
      <c r="E1" s="1"/>
      <c r="F1" s="1"/>
    </row>
    <row r="2" spans="1:6" ht="12.75">
      <c r="A2" s="1"/>
      <c r="C2" s="1"/>
      <c r="D2" s="1"/>
      <c r="E2" s="1"/>
      <c r="F2" s="1"/>
    </row>
    <row r="3" spans="1:6">
      <c r="A3" s="55" t="s">
        <v>153</v>
      </c>
      <c r="B3" s="57"/>
      <c r="C3" s="2" t="s">
        <v>155</v>
      </c>
      <c r="D3" s="2" t="s">
        <v>156</v>
      </c>
      <c r="E3" s="2" t="s">
        <v>10</v>
      </c>
      <c r="F3" s="2" t="s">
        <v>157</v>
      </c>
    </row>
    <row r="4" spans="1:6">
      <c r="A4" s="4" t="s">
        <v>158</v>
      </c>
      <c r="B4" s="4" t="s">
        <v>159</v>
      </c>
      <c r="C4" s="5">
        <v>9243</v>
      </c>
      <c r="D4" s="5">
        <v>11965</v>
      </c>
      <c r="E4" s="5">
        <v>21208</v>
      </c>
      <c r="F4" s="7">
        <v>3.3704097476165726</v>
      </c>
    </row>
    <row r="5" spans="1:6">
      <c r="A5" s="4" t="s">
        <v>160</v>
      </c>
      <c r="B5" s="4" t="s">
        <v>161</v>
      </c>
      <c r="C5" s="5">
        <v>7110</v>
      </c>
      <c r="D5" s="5">
        <v>8341</v>
      </c>
      <c r="E5" s="5">
        <v>15451</v>
      </c>
      <c r="F5" s="7">
        <v>2.4554979729547184</v>
      </c>
    </row>
    <row r="6" spans="1:6">
      <c r="A6" s="4" t="s">
        <v>162</v>
      </c>
      <c r="B6" s="4" t="s">
        <v>163</v>
      </c>
      <c r="C6" s="5">
        <v>2184</v>
      </c>
      <c r="D6" s="5">
        <v>4361</v>
      </c>
      <c r="E6" s="5">
        <v>6545</v>
      </c>
      <c r="F6" s="7">
        <v>1.0401420123609237</v>
      </c>
    </row>
    <row r="7" spans="1:6">
      <c r="A7" s="4" t="s">
        <v>164</v>
      </c>
      <c r="B7" s="4" t="s">
        <v>165</v>
      </c>
      <c r="C7" s="5">
        <v>18516</v>
      </c>
      <c r="D7" s="5">
        <v>30870</v>
      </c>
      <c r="E7" s="5">
        <v>49386</v>
      </c>
      <c r="F7" s="7">
        <v>7.8485031967084158</v>
      </c>
    </row>
    <row r="8" spans="1:6">
      <c r="A8" s="4" t="s">
        <v>166</v>
      </c>
      <c r="B8" s="4" t="s">
        <v>167</v>
      </c>
      <c r="C8" s="5">
        <v>10190</v>
      </c>
      <c r="D8" s="5">
        <v>20579</v>
      </c>
      <c r="E8" s="5">
        <v>30769</v>
      </c>
      <c r="F8" s="7">
        <v>4.8898593702571835</v>
      </c>
    </row>
    <row r="9" spans="1:6">
      <c r="A9" s="4" t="s">
        <v>168</v>
      </c>
      <c r="B9" s="4" t="s">
        <v>169</v>
      </c>
      <c r="C9" s="5">
        <v>4630</v>
      </c>
      <c r="D9" s="5">
        <v>6984</v>
      </c>
      <c r="E9" s="5">
        <v>11614</v>
      </c>
      <c r="F9" s="7">
        <v>1.845715711468261</v>
      </c>
    </row>
    <row r="10" spans="1:6">
      <c r="A10" s="4" t="s">
        <v>171</v>
      </c>
      <c r="B10" s="4" t="s">
        <v>172</v>
      </c>
      <c r="C10" s="5">
        <v>8425</v>
      </c>
      <c r="D10" s="5">
        <v>12865</v>
      </c>
      <c r="E10" s="5">
        <v>21290</v>
      </c>
      <c r="F10" s="7">
        <v>3.3834413205751055</v>
      </c>
    </row>
    <row r="11" spans="1:6">
      <c r="A11" s="4" t="s">
        <v>174</v>
      </c>
      <c r="B11" s="4" t="s">
        <v>175</v>
      </c>
      <c r="C11" s="5">
        <v>6934</v>
      </c>
      <c r="D11" s="5">
        <v>8434</v>
      </c>
      <c r="E11" s="5">
        <v>15368</v>
      </c>
      <c r="F11" s="7">
        <v>2.4423074783747403</v>
      </c>
    </row>
    <row r="12" spans="1:6">
      <c r="A12" s="4" t="s">
        <v>176</v>
      </c>
      <c r="B12" s="4" t="s">
        <v>178</v>
      </c>
      <c r="C12" s="5">
        <v>28498</v>
      </c>
      <c r="D12" s="5">
        <v>33600</v>
      </c>
      <c r="E12" s="5" t="s">
        <v>179</v>
      </c>
      <c r="F12" s="7">
        <v>9.8688737701453011</v>
      </c>
    </row>
    <row r="13" spans="1:6">
      <c r="A13" s="4" t="s">
        <v>180</v>
      </c>
      <c r="B13" s="4" t="s">
        <v>182</v>
      </c>
      <c r="C13" s="5">
        <v>29376</v>
      </c>
      <c r="D13" s="5">
        <v>36035</v>
      </c>
      <c r="E13" s="5">
        <v>65411</v>
      </c>
      <c r="F13" s="7">
        <v>10.395222180372862</v>
      </c>
    </row>
    <row r="14" spans="1:6">
      <c r="A14" s="4" t="s">
        <v>184</v>
      </c>
      <c r="B14" s="4" t="s">
        <v>185</v>
      </c>
      <c r="C14" s="5">
        <v>13536</v>
      </c>
      <c r="D14" s="5">
        <v>18265</v>
      </c>
      <c r="E14" s="5">
        <v>31801</v>
      </c>
      <c r="F14" s="7">
        <v>5.0538664835889593</v>
      </c>
    </row>
    <row r="15" spans="1:6">
      <c r="A15" s="4" t="s">
        <v>187</v>
      </c>
      <c r="B15" s="4" t="s">
        <v>188</v>
      </c>
      <c r="C15" s="5">
        <v>12314</v>
      </c>
      <c r="D15" s="5">
        <v>17680</v>
      </c>
      <c r="E15" s="5">
        <v>29994</v>
      </c>
      <c r="F15" s="7">
        <v>4.7666951136369056</v>
      </c>
    </row>
    <row r="16" spans="1:6">
      <c r="A16" s="4" t="s">
        <v>190</v>
      </c>
      <c r="B16" s="4" t="s">
        <v>191</v>
      </c>
      <c r="C16" s="5">
        <v>26369</v>
      </c>
      <c r="D16" s="5">
        <v>46032</v>
      </c>
      <c r="E16" s="5">
        <v>72401</v>
      </c>
      <c r="F16" s="7">
        <v>11.506084314277041</v>
      </c>
    </row>
    <row r="17" spans="1:6">
      <c r="A17" s="4" t="s">
        <v>193</v>
      </c>
      <c r="B17" s="4" t="s">
        <v>194</v>
      </c>
      <c r="C17" s="5">
        <v>11506</v>
      </c>
      <c r="D17" s="5">
        <v>18589</v>
      </c>
      <c r="E17" s="5">
        <v>30095</v>
      </c>
      <c r="F17" s="7">
        <v>4.7827461974029024</v>
      </c>
    </row>
    <row r="18" spans="1:6">
      <c r="A18" s="4" t="s">
        <v>195</v>
      </c>
      <c r="B18" s="4" t="s">
        <v>196</v>
      </c>
      <c r="C18" s="5">
        <v>4</v>
      </c>
      <c r="D18" s="5">
        <v>199</v>
      </c>
      <c r="E18" s="5">
        <v>203</v>
      </c>
      <c r="F18" s="7">
        <v>3.226108915344042E-2</v>
      </c>
    </row>
    <row r="19" spans="1:6">
      <c r="A19" s="4" t="s">
        <v>197</v>
      </c>
      <c r="B19" s="4" t="s">
        <v>198</v>
      </c>
      <c r="C19" s="5">
        <v>98</v>
      </c>
      <c r="D19" s="5">
        <v>106</v>
      </c>
      <c r="E19" s="5">
        <v>204</v>
      </c>
      <c r="F19" s="7">
        <v>3.2420010774885932E-2</v>
      </c>
    </row>
    <row r="20" spans="1:6">
      <c r="A20" s="4" t="s">
        <v>199</v>
      </c>
      <c r="B20" s="4" t="s">
        <v>200</v>
      </c>
      <c r="C20" s="5">
        <v>456</v>
      </c>
      <c r="D20" s="5">
        <v>417</v>
      </c>
      <c r="E20" s="5">
        <v>873</v>
      </c>
      <c r="F20" s="7">
        <v>0.13873857552193836</v>
      </c>
    </row>
    <row r="21" spans="1:6">
      <c r="A21" s="4" t="s">
        <v>201</v>
      </c>
      <c r="B21" s="4" t="s">
        <v>202</v>
      </c>
      <c r="C21" s="5">
        <v>21899</v>
      </c>
      <c r="D21" s="5">
        <v>33994</v>
      </c>
      <c r="E21" s="5">
        <v>55893</v>
      </c>
      <c r="F21" s="7">
        <v>8.8826061874544084</v>
      </c>
    </row>
    <row r="22" spans="1:6">
      <c r="A22" s="4" t="s">
        <v>203</v>
      </c>
      <c r="B22" s="4" t="s">
        <v>204</v>
      </c>
      <c r="C22" s="5">
        <v>12389</v>
      </c>
      <c r="D22" s="5">
        <v>9428</v>
      </c>
      <c r="E22" s="5">
        <v>21817</v>
      </c>
      <c r="F22" s="7">
        <v>3.4671930150768944</v>
      </c>
    </row>
    <row r="23" spans="1:6">
      <c r="A23" s="4" t="s">
        <v>205</v>
      </c>
      <c r="B23" s="4" t="s">
        <v>206</v>
      </c>
      <c r="C23" s="5">
        <v>3209</v>
      </c>
      <c r="D23" s="5">
        <v>4082</v>
      </c>
      <c r="E23" s="5">
        <v>7291</v>
      </c>
      <c r="F23" s="7">
        <v>1.1586975419592811</v>
      </c>
    </row>
    <row r="24" spans="1:6">
      <c r="A24" s="4" t="s">
        <v>207</v>
      </c>
      <c r="B24" s="4" t="s">
        <v>208</v>
      </c>
      <c r="C24" s="5">
        <v>36046</v>
      </c>
      <c r="D24" s="5">
        <v>43482</v>
      </c>
      <c r="E24" s="5">
        <v>79528</v>
      </c>
      <c r="F24" s="7">
        <v>12.638718710319258</v>
      </c>
    </row>
    <row r="25" spans="1:6">
      <c r="A25" s="64" t="s">
        <v>10</v>
      </c>
      <c r="B25" s="57"/>
      <c r="C25" s="5">
        <v>262932</v>
      </c>
      <c r="D25" s="5">
        <v>366308</v>
      </c>
      <c r="E25" s="5" t="s">
        <v>209</v>
      </c>
      <c r="F25" s="10">
        <v>100</v>
      </c>
    </row>
    <row r="26" spans="1:6">
      <c r="A26" s="4" t="s">
        <v>210</v>
      </c>
      <c r="B26" s="4" t="s">
        <v>211</v>
      </c>
      <c r="C26" s="49">
        <v>12661</v>
      </c>
      <c r="D26" s="5">
        <v>10305</v>
      </c>
      <c r="E26" s="5">
        <v>22966</v>
      </c>
      <c r="F26" s="10"/>
    </row>
    <row r="29" spans="1:6">
      <c r="A29" s="1" t="s">
        <v>26</v>
      </c>
    </row>
    <row r="30" spans="1:6">
      <c r="A30" s="11" t="s">
        <v>24</v>
      </c>
    </row>
    <row r="31" spans="1:6">
      <c r="A31" s="12" t="s">
        <v>25</v>
      </c>
    </row>
  </sheetData>
  <mergeCells count="2">
    <mergeCell ref="A3:B3"/>
    <mergeCell ref="A25:B2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20"/>
  <sheetViews>
    <sheetView showGridLines="0" workbookViewId="0">
      <selection activeCell="A24" sqref="A24"/>
    </sheetView>
  </sheetViews>
  <sheetFormatPr defaultColWidth="12.5703125" defaultRowHeight="15.75" customHeight="1"/>
  <cols>
    <col min="1" max="1" width="71.85546875" customWidth="1"/>
  </cols>
  <sheetData>
    <row r="1" spans="1:5" ht="20.100000000000001" customHeight="1">
      <c r="A1" s="65" t="s">
        <v>212</v>
      </c>
      <c r="B1" s="1"/>
      <c r="C1" s="1"/>
      <c r="D1" s="1"/>
    </row>
    <row r="2" spans="1:5" ht="12.75">
      <c r="A2" s="1"/>
      <c r="B2" s="1"/>
      <c r="C2" s="1"/>
      <c r="D2" s="1"/>
    </row>
    <row r="3" spans="1:5">
      <c r="A3" s="2" t="s">
        <v>213</v>
      </c>
      <c r="B3" s="2" t="s">
        <v>155</v>
      </c>
      <c r="C3" s="2" t="s">
        <v>156</v>
      </c>
      <c r="D3" s="2" t="s">
        <v>10</v>
      </c>
    </row>
    <row r="4" spans="1:5">
      <c r="A4" s="50" t="s">
        <v>214</v>
      </c>
      <c r="B4" s="16">
        <v>18101</v>
      </c>
      <c r="C4" s="16">
        <v>19816</v>
      </c>
      <c r="D4" s="16">
        <v>37917</v>
      </c>
    </row>
    <row r="5" spans="1:5">
      <c r="A5" s="50" t="s">
        <v>215</v>
      </c>
      <c r="B5" s="16">
        <v>16662</v>
      </c>
      <c r="C5" s="16">
        <v>21240</v>
      </c>
      <c r="D5" s="16">
        <v>37902</v>
      </c>
    </row>
    <row r="6" spans="1:5">
      <c r="A6" s="50" t="s">
        <v>216</v>
      </c>
      <c r="B6" s="16">
        <v>13531</v>
      </c>
      <c r="C6" s="16">
        <v>22873</v>
      </c>
      <c r="D6" s="16">
        <v>36404</v>
      </c>
    </row>
    <row r="7" spans="1:5">
      <c r="A7" s="50" t="s">
        <v>217</v>
      </c>
      <c r="B7" s="16">
        <v>15630</v>
      </c>
      <c r="C7" s="16">
        <v>19193</v>
      </c>
      <c r="D7" s="16" t="s">
        <v>218</v>
      </c>
      <c r="E7" s="1">
        <v>1</v>
      </c>
    </row>
    <row r="8" spans="1:5">
      <c r="A8" s="50" t="s">
        <v>219</v>
      </c>
      <c r="B8" s="16">
        <v>7383</v>
      </c>
      <c r="C8" s="16">
        <v>11929</v>
      </c>
      <c r="D8" s="16">
        <v>19312</v>
      </c>
    </row>
    <row r="9" spans="1:5">
      <c r="A9" s="50" t="s">
        <v>220</v>
      </c>
      <c r="B9" s="16">
        <v>8299</v>
      </c>
      <c r="C9" s="16">
        <v>10724</v>
      </c>
      <c r="D9" s="16">
        <v>19023</v>
      </c>
    </row>
    <row r="10" spans="1:5">
      <c r="A10" s="50" t="s">
        <v>221</v>
      </c>
      <c r="B10" s="16">
        <v>8351</v>
      </c>
      <c r="C10" s="16">
        <v>9944</v>
      </c>
      <c r="D10" s="16">
        <v>18295</v>
      </c>
    </row>
    <row r="11" spans="1:5">
      <c r="A11" s="50" t="s">
        <v>222</v>
      </c>
      <c r="B11" s="16">
        <v>7310</v>
      </c>
      <c r="C11" s="16">
        <v>10762</v>
      </c>
      <c r="D11" s="16">
        <v>18072</v>
      </c>
    </row>
    <row r="12" spans="1:5">
      <c r="A12" s="50" t="s">
        <v>223</v>
      </c>
      <c r="B12" s="16">
        <v>6696</v>
      </c>
      <c r="C12" s="16">
        <v>9231</v>
      </c>
      <c r="D12" s="16">
        <v>15927</v>
      </c>
    </row>
    <row r="13" spans="1:5">
      <c r="A13" s="50" t="s">
        <v>224</v>
      </c>
      <c r="B13" s="16">
        <v>2990</v>
      </c>
      <c r="C13" s="16">
        <v>12651</v>
      </c>
      <c r="D13" s="16">
        <v>15641</v>
      </c>
    </row>
    <row r="14" spans="1:5">
      <c r="A14" s="51" t="s">
        <v>225</v>
      </c>
      <c r="B14" s="16">
        <v>170640</v>
      </c>
      <c r="C14" s="16">
        <v>228250</v>
      </c>
      <c r="D14" s="16">
        <v>398890</v>
      </c>
    </row>
    <row r="15" spans="1:5">
      <c r="A15" s="52" t="s">
        <v>10</v>
      </c>
      <c r="B15" s="16">
        <v>275593</v>
      </c>
      <c r="C15" s="16">
        <v>376613</v>
      </c>
      <c r="D15" s="17" t="s">
        <v>226</v>
      </c>
    </row>
    <row r="18" spans="1:1">
      <c r="A18" s="1" t="s">
        <v>26</v>
      </c>
    </row>
    <row r="19" spans="1:1">
      <c r="A19" s="11" t="s">
        <v>24</v>
      </c>
    </row>
    <row r="20" spans="1:1">
      <c r="A20" s="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5.2.1</vt:lpstr>
      <vt:lpstr>5.2.2</vt:lpstr>
      <vt:lpstr>5.2.3</vt:lpstr>
      <vt:lpstr>5.2.4</vt:lpstr>
      <vt:lpstr>5.2.5</vt:lpstr>
      <vt:lpstr>5.2.6</vt:lpstr>
      <vt:lpstr>5.2.7</vt:lpstr>
      <vt:lpstr>5.2.8</vt:lpstr>
      <vt:lpstr>5.2.9</vt:lpstr>
      <vt:lpstr>5.2.10</vt:lpstr>
      <vt:lpstr>5.2.11</vt:lpstr>
      <vt:lpstr>5.2.12</vt:lpstr>
      <vt:lpstr>5.2.13</vt:lpstr>
      <vt:lpstr>5.2.14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2026-11-04T13:16:27Z</dcterms:modified>
</cp:coreProperties>
</file>