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0730" windowHeight="11160" activeTab="1"/>
  </bookViews>
  <sheets>
    <sheet name="SAŽETAK" sheetId="12" r:id="rId1"/>
    <sheet name="RAČUN  PRIHODA I RASHODA" sheetId="13" r:id="rId2"/>
    <sheet name="RAČUN PRIHODA I RASHODA-IZVORI" sheetId="7" r:id="rId3"/>
    <sheet name="Račun financiranja" sheetId="14" r:id="rId4"/>
    <sheet name="Rashodi -funkcijska" sheetId="9" r:id="rId5"/>
    <sheet name="POSEBNI_DIO_" sheetId="3" r:id="rId6"/>
  </sheets>
  <definedNames>
    <definedName name="_xlnm.Print_Area" localSheetId="5">POSEBNI_DIO_!$A$2:$H$71</definedName>
    <definedName name="_xlnm.Print_Area" localSheetId="2">'RAČUN PRIHODA I RASHODA-IZVORI'!$A$3:$H$91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2" i="7" l="1"/>
  <c r="H19" i="7"/>
  <c r="H18" i="7"/>
  <c r="H13" i="7"/>
  <c r="G46" i="7" l="1"/>
  <c r="G47" i="7"/>
  <c r="G48" i="7"/>
  <c r="G49" i="7"/>
  <c r="G50" i="7"/>
  <c r="G51" i="7"/>
  <c r="G52" i="7"/>
  <c r="G53" i="7"/>
  <c r="G54" i="7"/>
  <c r="G55" i="7"/>
  <c r="G56" i="7"/>
  <c r="G57" i="7"/>
  <c r="G58" i="7"/>
  <c r="G59" i="7"/>
  <c r="G60" i="7"/>
  <c r="G61" i="7"/>
  <c r="G62" i="7"/>
  <c r="G63" i="7"/>
  <c r="G64" i="7"/>
  <c r="G65" i="7"/>
  <c r="G66" i="7"/>
  <c r="G67" i="7"/>
  <c r="G68" i="7"/>
  <c r="G69" i="7"/>
  <c r="G70" i="7"/>
  <c r="G71" i="7"/>
  <c r="G72" i="7"/>
  <c r="G73" i="7"/>
  <c r="G74" i="7"/>
  <c r="G75" i="7"/>
  <c r="G76" i="7"/>
  <c r="G77" i="7"/>
  <c r="G78" i="7"/>
  <c r="G79" i="7"/>
  <c r="G80" i="7"/>
  <c r="G81" i="7"/>
  <c r="G82" i="7"/>
  <c r="G83" i="7"/>
  <c r="G84" i="7"/>
  <c r="G85" i="7"/>
  <c r="G86" i="7"/>
  <c r="G87" i="7"/>
  <c r="G88" i="7"/>
  <c r="G89" i="7"/>
  <c r="G90" i="7"/>
  <c r="G91" i="7"/>
  <c r="G45" i="7"/>
  <c r="G44" i="7"/>
  <c r="G39" i="3" l="1"/>
  <c r="G71" i="3" s="1"/>
  <c r="H39" i="3"/>
  <c r="H71" i="3" s="1"/>
  <c r="I39" i="3"/>
  <c r="I71" i="3" s="1"/>
  <c r="D39" i="3"/>
  <c r="D58" i="3"/>
  <c r="F58" i="3"/>
  <c r="C58" i="3"/>
  <c r="F54" i="3"/>
  <c r="E54" i="3"/>
  <c r="F25" i="3" l="1"/>
  <c r="F28" i="3" s="1"/>
  <c r="H91" i="7" l="1"/>
  <c r="F91" i="7"/>
  <c r="E91" i="7"/>
  <c r="F90" i="7"/>
  <c r="H90" i="7"/>
  <c r="E90" i="7"/>
  <c r="F88" i="7"/>
  <c r="H88" i="7"/>
  <c r="E88" i="7"/>
  <c r="H87" i="7"/>
  <c r="F83" i="7"/>
  <c r="H83" i="7"/>
  <c r="E83" i="7"/>
  <c r="H84" i="7"/>
  <c r="F80" i="7"/>
  <c r="H80" i="7"/>
  <c r="E80" i="7"/>
  <c r="F79" i="7"/>
  <c r="H79" i="7"/>
  <c r="E79" i="7"/>
  <c r="F72" i="7"/>
  <c r="H72" i="7"/>
  <c r="E72" i="7"/>
  <c r="F71" i="7"/>
  <c r="H71" i="7"/>
  <c r="E71" i="7"/>
  <c r="F68" i="7"/>
  <c r="H68" i="7"/>
  <c r="E68" i="7"/>
  <c r="F66" i="7"/>
  <c r="H66" i="7"/>
  <c r="E66" i="7"/>
  <c r="H62" i="7"/>
  <c r="H65" i="7" s="1"/>
  <c r="F65" i="7"/>
  <c r="E65" i="7"/>
  <c r="F58" i="7"/>
  <c r="H58" i="7"/>
  <c r="E58" i="7"/>
  <c r="F57" i="7"/>
  <c r="H57" i="7"/>
  <c r="E57" i="7"/>
  <c r="F53" i="7"/>
  <c r="H53" i="7"/>
  <c r="E53" i="7"/>
  <c r="F48" i="7"/>
  <c r="H48" i="7"/>
  <c r="E48" i="7"/>
  <c r="F47" i="7"/>
  <c r="E47" i="7"/>
  <c r="F44" i="7"/>
  <c r="H44" i="7"/>
  <c r="H47" i="7" s="1"/>
  <c r="E44" i="7"/>
  <c r="G9" i="7"/>
  <c r="G10" i="7"/>
  <c r="G11" i="7"/>
  <c r="G12" i="7"/>
  <c r="G13" i="7"/>
  <c r="G14" i="7"/>
  <c r="G15" i="7"/>
  <c r="G16" i="7"/>
  <c r="G17" i="7"/>
  <c r="G18" i="7"/>
  <c r="G19" i="7"/>
  <c r="G20" i="7"/>
  <c r="G21" i="7"/>
  <c r="G22" i="7"/>
  <c r="G23" i="7"/>
  <c r="G24" i="7"/>
  <c r="G25" i="7"/>
  <c r="G26" i="7"/>
  <c r="G27" i="7"/>
  <c r="G28" i="7"/>
  <c r="G29" i="7"/>
  <c r="G30" i="7"/>
  <c r="G31" i="7"/>
  <c r="G32" i="7"/>
  <c r="G33" i="7"/>
  <c r="G34" i="7"/>
  <c r="G35" i="7"/>
  <c r="G36" i="7"/>
  <c r="G8" i="7"/>
  <c r="H36" i="7" l="1"/>
  <c r="H7" i="7" l="1"/>
  <c r="F7" i="7"/>
  <c r="F37" i="7"/>
  <c r="E7" i="7"/>
  <c r="E37" i="7" s="1"/>
  <c r="F9" i="7"/>
  <c r="H9" i="7"/>
  <c r="E9" i="7"/>
  <c r="H37" i="7" l="1"/>
  <c r="G37" i="7" s="1"/>
  <c r="G7" i="7"/>
  <c r="J30" i="13"/>
  <c r="J31" i="13"/>
  <c r="J32" i="13"/>
  <c r="J33" i="13"/>
  <c r="J34" i="13"/>
  <c r="J35" i="13"/>
  <c r="J36" i="13"/>
  <c r="J37" i="13"/>
  <c r="J38" i="13"/>
  <c r="J39" i="13"/>
  <c r="J29" i="13"/>
  <c r="I29" i="13"/>
  <c r="K29" i="13"/>
  <c r="I35" i="13"/>
  <c r="J21" i="13"/>
  <c r="J20" i="13"/>
  <c r="J19" i="13"/>
  <c r="J14" i="13"/>
  <c r="J15" i="13"/>
  <c r="J16" i="13"/>
  <c r="J17" i="13"/>
  <c r="J18" i="13"/>
  <c r="I13" i="13"/>
  <c r="I22" i="13" s="1"/>
  <c r="K13" i="13"/>
  <c r="K22" i="13" s="1"/>
  <c r="H13" i="13"/>
  <c r="H22" i="13" s="1"/>
  <c r="J13" i="13" l="1"/>
  <c r="J22" i="13" s="1"/>
  <c r="H29" i="12"/>
  <c r="I29" i="12"/>
  <c r="G8" i="12" l="1"/>
  <c r="G14" i="12" s="1"/>
  <c r="G11" i="12"/>
  <c r="F11" i="12"/>
  <c r="F8" i="12"/>
  <c r="F14" i="12" s="1"/>
  <c r="I11" i="12"/>
  <c r="I8" i="12"/>
  <c r="I14" i="12" s="1"/>
  <c r="D12" i="9"/>
  <c r="D13" i="9"/>
  <c r="D11" i="9"/>
  <c r="E12" i="3"/>
  <c r="E13" i="3"/>
  <c r="E15" i="3"/>
  <c r="E16" i="3"/>
  <c r="E32" i="3"/>
  <c r="E33" i="3"/>
  <c r="E34" i="3"/>
  <c r="E44" i="3"/>
  <c r="E48" i="3"/>
  <c r="E53" i="3"/>
  <c r="E59" i="3"/>
  <c r="E68" i="3"/>
  <c r="E69" i="3"/>
  <c r="D64" i="3"/>
  <c r="D61" i="3"/>
  <c r="E46" i="3"/>
  <c r="E22" i="3"/>
  <c r="D14" i="3"/>
  <c r="D11" i="3"/>
  <c r="C64" i="3"/>
  <c r="C61" i="3"/>
  <c r="C14" i="3"/>
  <c r="C11" i="3"/>
  <c r="C65" i="3" l="1"/>
  <c r="C70" i="3" s="1"/>
  <c r="D20" i="3"/>
  <c r="D24" i="3" s="1"/>
  <c r="D65" i="3"/>
  <c r="D70" i="3" s="1"/>
  <c r="D62" i="3"/>
  <c r="C62" i="3"/>
  <c r="C20" i="3"/>
  <c r="C24" i="3" s="1"/>
  <c r="D57" i="3" l="1"/>
  <c r="D49" i="3"/>
  <c r="C57" i="3"/>
  <c r="D71" i="3" l="1"/>
  <c r="H29" i="13"/>
  <c r="H35" i="13" l="1"/>
  <c r="H39" i="13" s="1"/>
  <c r="E43" i="3"/>
  <c r="E23" i="3"/>
  <c r="F14" i="3"/>
  <c r="E14" i="3" s="1"/>
  <c r="F11" i="3"/>
  <c r="E11" i="3" s="1"/>
  <c r="F62" i="3" l="1"/>
  <c r="E63" i="3"/>
  <c r="E26" i="3"/>
  <c r="E25" i="3" s="1"/>
  <c r="E28" i="3" s="1"/>
  <c r="F61" i="3"/>
  <c r="E51" i="3"/>
  <c r="F17" i="3"/>
  <c r="E21" i="3"/>
  <c r="E67" i="3"/>
  <c r="E52" i="3"/>
  <c r="E66" i="3"/>
  <c r="E41" i="3"/>
  <c r="E42" i="3"/>
  <c r="E62" i="3" l="1"/>
  <c r="E64" i="3" s="1"/>
  <c r="F64" i="3"/>
  <c r="E61" i="3"/>
  <c r="F39" i="3"/>
  <c r="F19" i="3"/>
  <c r="E19" i="3" s="1"/>
  <c r="E45" i="3"/>
  <c r="E47" i="3"/>
  <c r="F29" i="3"/>
  <c r="E60" i="3"/>
  <c r="E58" i="3" s="1"/>
  <c r="F24" i="3"/>
  <c r="F65" i="3"/>
  <c r="E24" i="3" l="1"/>
  <c r="F71" i="3"/>
  <c r="E39" i="3"/>
  <c r="E71" i="3" s="1"/>
  <c r="F57" i="3"/>
  <c r="E57" i="3" s="1"/>
  <c r="F35" i="3"/>
  <c r="E35" i="3" s="1"/>
  <c r="E29" i="3"/>
  <c r="F20" i="3"/>
  <c r="E20" i="3" s="1"/>
  <c r="F49" i="3"/>
  <c r="E49" i="3" s="1"/>
  <c r="E40" i="3"/>
  <c r="F70" i="3"/>
  <c r="E70" i="3" s="1"/>
  <c r="E65" i="3"/>
  <c r="F38" i="3"/>
  <c r="E38" i="3" s="1"/>
  <c r="K35" i="13"/>
  <c r="E50" i="3"/>
  <c r="C12" i="9"/>
  <c r="C11" i="9" s="1"/>
  <c r="E12" i="9"/>
  <c r="E11" i="9" s="1"/>
  <c r="B12" i="9"/>
  <c r="B11" i="9" s="1"/>
  <c r="K39" i="13" l="1"/>
  <c r="G17" i="3"/>
  <c r="G19" i="3" s="1"/>
  <c r="H17" i="3"/>
  <c r="H19" i="3" s="1"/>
  <c r="I17" i="3"/>
  <c r="I19" i="3" s="1"/>
  <c r="I21" i="12" l="1"/>
  <c r="H21" i="12"/>
  <c r="G21" i="12"/>
  <c r="F21" i="12"/>
  <c r="H11" i="12"/>
  <c r="H8" i="12"/>
  <c r="I22" i="12" l="1"/>
  <c r="H14" i="12"/>
  <c r="H22" i="12" s="1"/>
  <c r="G22" i="12"/>
  <c r="F22" i="12"/>
  <c r="C71" i="3" l="1"/>
  <c r="C49" i="3"/>
  <c r="I39" i="13"/>
</calcChain>
</file>

<file path=xl/sharedStrings.xml><?xml version="1.0" encoding="utf-8"?>
<sst xmlns="http://schemas.openxmlformats.org/spreadsheetml/2006/main" count="305" uniqueCount="138">
  <si>
    <t>PRIHODI UKUPNO</t>
  </si>
  <si>
    <t>PRIHODI POSLOVANJA</t>
  </si>
  <si>
    <t>PRIHODI OD PRODAJE NEFINANCIJSKE IMOVINE</t>
  </si>
  <si>
    <t>RASHODI UKUPNO</t>
  </si>
  <si>
    <t xml:space="preserve">Naziv </t>
  </si>
  <si>
    <t>Prihodi iz nadležnog proračuna i od HZZO-a temeljem ugovornih obveza</t>
  </si>
  <si>
    <t>Rashodi za zaposlene</t>
  </si>
  <si>
    <t>Materijalni rashodi</t>
  </si>
  <si>
    <t>Rashodi za nabavu proizvedene dug. imovine</t>
  </si>
  <si>
    <t>Prihodi od prodaje proizvoda i robe te pruženih usluga i prihodi od donacija</t>
  </si>
  <si>
    <t>Financijski rashodi</t>
  </si>
  <si>
    <t>Rashodi za nabavu nefinancijske imovine</t>
  </si>
  <si>
    <t>Pomoći iz inozemstva i od subjekata unutar općeg proračuna</t>
  </si>
  <si>
    <t>Ukupni rashodi</t>
  </si>
  <si>
    <t>I. OPĆI DIO</t>
  </si>
  <si>
    <t>Razred</t>
  </si>
  <si>
    <t>Ostale pomoći</t>
  </si>
  <si>
    <t xml:space="preserve">Prihodi za posebne namjene </t>
  </si>
  <si>
    <t xml:space="preserve"> Vlastiti prihodi </t>
  </si>
  <si>
    <t>61</t>
  </si>
  <si>
    <t xml:space="preserve">Donacije </t>
  </si>
  <si>
    <t>11</t>
  </si>
  <si>
    <t>Opći prihodi i primici</t>
  </si>
  <si>
    <t xml:space="preserve"> Opći prihodi i primici</t>
  </si>
  <si>
    <t xml:space="preserve"> Prihodi za posebne namjene </t>
  </si>
  <si>
    <t>41</t>
  </si>
  <si>
    <t>RASHODI POSLOVANJA</t>
  </si>
  <si>
    <t xml:space="preserve">A. RAČUN PRIHODA I RASHODA </t>
  </si>
  <si>
    <t>BROJČANA OZNAKA I NAZIV</t>
  </si>
  <si>
    <t>Šifra</t>
  </si>
  <si>
    <t>Naziv</t>
  </si>
  <si>
    <t>Vlastiti prihodi</t>
  </si>
  <si>
    <t>Donacije</t>
  </si>
  <si>
    <t>II. POSEBNI DIO</t>
  </si>
  <si>
    <t>Ukupni prihodi</t>
  </si>
  <si>
    <t>Prihodi od imovine</t>
  </si>
  <si>
    <t>Prihodi od prodaje proizvoda i robe te pruženih usluga</t>
  </si>
  <si>
    <t>RASHODI</t>
  </si>
  <si>
    <t xml:space="preserve">Skupina/podskupina/odjeljak </t>
  </si>
  <si>
    <t xml:space="preserve">UKUPNO RASHODI </t>
  </si>
  <si>
    <t>Prihodi od prodaje proizvedene dug.im.</t>
  </si>
  <si>
    <t>Prihodi od pristojbi</t>
  </si>
  <si>
    <t>Prihodi od prodaje nef.im. I naplate štete od osig.</t>
  </si>
  <si>
    <t>32</t>
  </si>
  <si>
    <t>44</t>
  </si>
  <si>
    <t>Decentralizirana sredstva</t>
  </si>
  <si>
    <t>Pomoći unutar općeg proračuna</t>
  </si>
  <si>
    <t xml:space="preserve">Ostali rashodi </t>
  </si>
  <si>
    <t>Rashodi za nabavu neproizv.dug.imovine</t>
  </si>
  <si>
    <t>4</t>
  </si>
  <si>
    <t>45</t>
  </si>
  <si>
    <t>Rashodi za dodatna ulaganja na nef.imovini</t>
  </si>
  <si>
    <t>Prihodi od nef.imovine i naknade štete osig.</t>
  </si>
  <si>
    <t>52</t>
  </si>
  <si>
    <t>07 Zdravstvo</t>
  </si>
  <si>
    <t>074 Službe javnog zdravstva</t>
  </si>
  <si>
    <t>Monitoring vodoobskrbnog sustava u MŽ</t>
  </si>
  <si>
    <t>Monitoring invazivnih vrsta komaraca</t>
  </si>
  <si>
    <t>Decentralizirane funkcije u zdravstvu</t>
  </si>
  <si>
    <t>PROGRAM</t>
  </si>
  <si>
    <t>AKTIVNOST 1009A100904</t>
  </si>
  <si>
    <t>AKTIVNOST 1009A100917</t>
  </si>
  <si>
    <t>AKTIVNOST 1009A100901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</si>
  <si>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</si>
  <si>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</si>
  <si>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</si>
  <si>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</si>
  <si>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</si>
  <si>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</si>
  <si>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Pomoći od subjekta unutar općeg proračuna</t>
  </si>
  <si>
    <t>Prihodi od pristojbi po posebnim propisima</t>
  </si>
  <si>
    <t>Ostali prihodi</t>
  </si>
  <si>
    <t>Prihodi od prodaje dugotrajne imovine</t>
  </si>
  <si>
    <t>UKUPNO:</t>
  </si>
  <si>
    <t>Financijski  rashodi</t>
  </si>
  <si>
    <t>Pomoći dane u inozemstvo i unutar općeg proračuna</t>
  </si>
  <si>
    <t>Rashodi za nabavu proizvedene dugotrajne imovine</t>
  </si>
  <si>
    <t>Rashodi za dodatna ulaganja na nefinancijskoj imovini</t>
  </si>
  <si>
    <t>RAČUN PRIHODA I RASHODA</t>
  </si>
  <si>
    <t>NAZIV</t>
  </si>
  <si>
    <t>BROJČANA OZNAKA</t>
  </si>
  <si>
    <t>IZVOR</t>
  </si>
  <si>
    <t>IZVJEŠTAJ PO PROGRAMSKOJ KLASIFIKACIJI</t>
  </si>
  <si>
    <t>Primici od financijske imovine i zaduživanja</t>
  </si>
  <si>
    <t>Primici od zaduživanja</t>
  </si>
  <si>
    <t>Izdaci za financijsku imovinu i otplate zajmova</t>
  </si>
  <si>
    <t>Izdaci za otplatu glavnice primljenih kredita i zajmova</t>
  </si>
  <si>
    <t>RASHODI ZA NABAVU NEFINANCIJSKE IMOVINE</t>
  </si>
  <si>
    <t>Pomoći EU</t>
  </si>
  <si>
    <t>RASHODI ZA NABAVU NEF.IMOVINE</t>
  </si>
  <si>
    <t xml:space="preserve"> PRIHODI I RASHODI PREMA EKONOMSKOJ KLASIFIKACIJI</t>
  </si>
  <si>
    <t>PRIHODI I RASHODI PREMA IZVORIMA FINANCIRANJA</t>
  </si>
  <si>
    <t xml:space="preserve"> RASHODI PREMA FUNKCIJSKOG KLASIFIKACIJI</t>
  </si>
  <si>
    <t xml:space="preserve"> RAČUN FINANCIRANJA PREMA EKONOMSKOJ KLASIFIKACIJI </t>
  </si>
  <si>
    <t>I.OPĆI DIO</t>
  </si>
  <si>
    <t>A) SAŽETAK RAČUNA PRIHODA I RASHODA</t>
  </si>
  <si>
    <t>RAZLIKA - VIŠAK / MANJAK</t>
  </si>
  <si>
    <t>B) SAŽETAK RAČUNA FINANCIRANJA</t>
  </si>
  <si>
    <t>NETO FINANCIRANJE</t>
  </si>
  <si>
    <t>VIŠAK / MANJAK + NETO FINANCIRANJE</t>
  </si>
  <si>
    <t xml:space="preserve">C) PRENESENI VIŠAK ILI PRENESENI MANJAK </t>
  </si>
  <si>
    <t>PRIJENOS VIŠKA / MANJKA IZ PRETHODNE(IH) GODINE</t>
  </si>
  <si>
    <t>AKTIVNOST A100002: Centralno financiranje specijalizacija</t>
  </si>
  <si>
    <t>izvor financiranja 11</t>
  </si>
  <si>
    <t>izvor financiranja 44</t>
  </si>
  <si>
    <t>izvor financiranja 51</t>
  </si>
  <si>
    <t>Program usmjeren  unapređenju mentalnog zdravlja, prevenciji i liječenju ovisnosti u Međimurskoj županiji</t>
  </si>
  <si>
    <t>izvor financiranja 52</t>
  </si>
  <si>
    <t>Savjetovalište za prevenciju prekomjerne tjelesne težine i debljine</t>
  </si>
  <si>
    <t>izvor financiranja 31</t>
  </si>
  <si>
    <t>AKTIVNOST A100003</t>
  </si>
  <si>
    <t>AKTIVNOST A100004</t>
  </si>
  <si>
    <t>Izvor financiranja 43</t>
  </si>
  <si>
    <t>Izvor financiranja 61</t>
  </si>
  <si>
    <t>Izvod financiranja 71</t>
  </si>
  <si>
    <t>Izvor financiranja  52</t>
  </si>
  <si>
    <t>AKTIVNOST A100001</t>
  </si>
  <si>
    <t>Redovna djelatnost</t>
  </si>
  <si>
    <t>AKTIVNOST 1011A101133</t>
  </si>
  <si>
    <t>Pilot projekt prevencije ovisnosti usmjeren djeci i mladim Romima</t>
  </si>
  <si>
    <t>Prihodi iz nadležnog proračuna i HZZO-a</t>
  </si>
  <si>
    <t>UKUPNI PRIHODI POSLOVANJA</t>
  </si>
  <si>
    <t>PLAN 2023.</t>
  </si>
  <si>
    <t>I. IZMJENE</t>
  </si>
  <si>
    <t>POVEĆANJE/SMANJENJE</t>
  </si>
  <si>
    <t>II. IZMJENE I DOPUNE</t>
  </si>
  <si>
    <t>I.IZMJENE 2023.</t>
  </si>
  <si>
    <t>Povećanje/smanjenje</t>
  </si>
  <si>
    <t>PROVOĐENJE ZDRAVSTVENE ZAŠTITE</t>
  </si>
  <si>
    <t>povećanje/smanjenje</t>
  </si>
  <si>
    <t>SVEUKUPNO RASHODI</t>
  </si>
  <si>
    <t>II. IZMJENE I DOPUNE FINANCIJSKOG PLANA ZAVODA ZA JAVNO ZDRAVSTVO MEĐIMURSKE ŽUPANIJE ZA 2023. GODINU</t>
  </si>
  <si>
    <t>I.IZMJENE</t>
  </si>
  <si>
    <t>PRIJENOS VIŠKA U SLJEDEĆE RAZDOBLJE</t>
  </si>
  <si>
    <t>VIŠAK/ MANJAK IZ PRETHODNE(IH) GODINE KOJI ĆE SE POKRITI/RASPOREDITI</t>
  </si>
  <si>
    <t>II.IZMJENE I DOPUNE FINANCIJSKOG PLANA ZAVODA ZA JAVNO ZDRAVSTVO MEĐIMURSKE ŽUPANIJE ZA 2023. GODINU</t>
  </si>
  <si>
    <t>II. IZMJENE I DOPUNE FINANCIJSKOG PLANA ZAVODA  ZA JAVNO ZDRAVSTVO MEĐIMURSKE ŽUPANIJE ZA 2023. GODINU</t>
  </si>
  <si>
    <r>
      <t xml:space="preserve">Rashodi za nabavu neproizvedene </t>
    </r>
    <r>
      <rPr>
        <sz val="12"/>
        <rFont val="Times New Roman"/>
        <family val="1"/>
        <charset val="238"/>
      </rPr>
      <t>dugotrajne</t>
    </r>
    <r>
      <rPr>
        <sz val="12"/>
        <color indexed="10"/>
        <rFont val="Times New Roman"/>
        <family val="1"/>
        <charset val="238"/>
      </rPr>
      <t xml:space="preserve"> </t>
    </r>
    <r>
      <rPr>
        <sz val="12"/>
        <color indexed="8"/>
        <rFont val="Times New Roman"/>
        <family val="1"/>
        <charset val="238"/>
      </rPr>
      <t>imovine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</si>
</sst>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_€"/>
  </numFmts>
  <fonts count="46" x14ac:knownFonts="1">
    <font>
      <sz val="10"/>
      <color rgb="FF000000"/>
      <name val="Arial"/>
      <family val="2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Arial"/>
      <family val="2"/>
    </font>
    <font>
      <sz val="8"/>
      <name val="Arial"/>
      <family val="2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sz val="12"/>
      <color theme="1" tint="0.14999847407452621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8"/>
      <color theme="1"/>
      <name val="Times New Roman"/>
      <family val="1"/>
      <charset val="238"/>
    </font>
    <font>
      <b/>
      <sz val="12"/>
      <color rgb="FF002060"/>
      <name val="Times New Roman"/>
      <family val="1"/>
      <charset val="238"/>
    </font>
    <font>
      <sz val="12"/>
      <color rgb="FF002060"/>
      <name val="Times New Roman"/>
      <family val="1"/>
      <charset val="238"/>
    </font>
    <font>
      <i/>
      <sz val="12"/>
      <color rgb="FF002060"/>
      <name val="Times New Roman"/>
      <family val="1"/>
      <charset val="238"/>
    </font>
    <font>
      <b/>
      <i/>
      <sz val="12"/>
      <color rgb="FF002060"/>
      <name val="Times New Roman"/>
      <family val="1"/>
      <charset val="238"/>
    </font>
    <font>
      <b/>
      <sz val="8"/>
      <name val="Times New Roman"/>
      <family val="1"/>
      <charset val="238"/>
    </font>
    <font>
      <b/>
      <i/>
      <sz val="8"/>
      <name val="Times New Roman"/>
      <family val="1"/>
      <charset val="238"/>
    </font>
    <font>
      <b/>
      <i/>
      <sz val="8"/>
      <color rgb="FF002060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2"/>
      <color theme="5" tint="0.3999755851924192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i/>
      <sz val="12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i/>
      <sz val="10"/>
      <color indexed="8"/>
      <name val="Times New Roman"/>
      <family val="1"/>
      <charset val="238"/>
    </font>
    <font>
      <b/>
      <sz val="10"/>
      <color rgb="FF000000"/>
      <name val="Arial"/>
      <family val="2"/>
      <charset val="238"/>
    </font>
    <font>
      <sz val="12"/>
      <color indexed="10"/>
      <name val="Times New Roman"/>
      <family val="1"/>
      <charset val="238"/>
    </font>
    <font>
      <u/>
      <sz val="12"/>
      <color theme="1"/>
      <name val="Times New Roman"/>
      <family val="1"/>
      <charset val="238"/>
    </font>
  </fonts>
  <fills count="1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FFFFFF"/>
      </patternFill>
    </fill>
    <fill>
      <patternFill patternType="solid">
        <fgColor theme="5" tint="0.39997558519241921"/>
        <bgColor rgb="FFFFFFFF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39997558519241921"/>
        <bgColor rgb="FFFFFFFF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rgb="FFFFFFFF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2060"/>
      </left>
      <right/>
      <top/>
      <bottom/>
      <diagonal/>
    </border>
    <border>
      <left style="thin">
        <color rgb="FF002060"/>
      </left>
      <right/>
      <top style="thin">
        <color rgb="FF002060"/>
      </top>
      <bottom style="thin">
        <color rgb="FF002060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/>
      <top/>
      <bottom style="thin">
        <color indexed="64"/>
      </bottom>
      <diagonal/>
    </border>
    <border>
      <left style="thin">
        <color rgb="FF002060"/>
      </left>
      <right/>
      <top style="thin">
        <color rgb="FF00206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2060"/>
      </left>
      <right style="thin">
        <color rgb="FF002060"/>
      </right>
      <top style="thin">
        <color rgb="FF002060"/>
      </top>
      <bottom/>
      <diagonal/>
    </border>
    <border>
      <left style="thin">
        <color rgb="FF002060"/>
      </left>
      <right style="thin">
        <color rgb="FF002060"/>
      </right>
      <top/>
      <bottom style="thin">
        <color rgb="FF002060"/>
      </bottom>
      <diagonal/>
    </border>
  </borders>
  <cellStyleXfs count="11">
    <xf numFmtId="0" fontId="0" fillId="0" borderId="0"/>
    <xf numFmtId="0" fontId="4" fillId="0" borderId="0"/>
    <xf numFmtId="0" fontId="6" fillId="0" borderId="0"/>
    <xf numFmtId="0" fontId="7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5" fillId="0" borderId="0"/>
    <xf numFmtId="0" fontId="5" fillId="0" borderId="0"/>
    <xf numFmtId="0" fontId="5" fillId="0" borderId="0"/>
  </cellStyleXfs>
  <cellXfs count="392">
    <xf numFmtId="0" fontId="0" fillId="0" borderId="0" xfId="0"/>
    <xf numFmtId="3" fontId="10" fillId="0" borderId="0" xfId="0" applyNumberFormat="1" applyFont="1" applyAlignment="1">
      <alignment vertical="center"/>
    </xf>
    <xf numFmtId="3" fontId="9" fillId="2" borderId="5" xfId="0" applyNumberFormat="1" applyFont="1" applyFill="1" applyBorder="1" applyAlignment="1">
      <alignment horizontal="center" vertical="center" wrapText="1"/>
    </xf>
    <xf numFmtId="3" fontId="9" fillId="2" borderId="5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vertical="center"/>
    </xf>
    <xf numFmtId="3" fontId="11" fillId="5" borderId="5" xfId="0" applyNumberFormat="1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/>
    </xf>
    <xf numFmtId="3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5" xfId="0" applyFont="1" applyBorder="1" applyAlignment="1">
      <alignment vertical="center"/>
    </xf>
    <xf numFmtId="49" fontId="10" fillId="2" borderId="5" xfId="0" applyNumberFormat="1" applyFont="1" applyFill="1" applyBorder="1" applyAlignment="1">
      <alignment horizontal="right" vertical="center"/>
    </xf>
    <xf numFmtId="49" fontId="10" fillId="2" borderId="5" xfId="0" applyNumberFormat="1" applyFont="1" applyFill="1" applyBorder="1" applyAlignment="1">
      <alignment horizontal="left" vertical="center" wrapText="1"/>
    </xf>
    <xf numFmtId="4" fontId="10" fillId="2" borderId="5" xfId="0" applyNumberFormat="1" applyFont="1" applyFill="1" applyBorder="1" applyAlignment="1">
      <alignment horizontal="right" vertical="center"/>
    </xf>
    <xf numFmtId="0" fontId="9" fillId="6" borderId="5" xfId="0" applyFont="1" applyFill="1" applyBorder="1" applyAlignment="1">
      <alignment vertical="center"/>
    </xf>
    <xf numFmtId="0" fontId="9" fillId="6" borderId="5" xfId="0" applyFont="1" applyFill="1" applyBorder="1" applyAlignment="1">
      <alignment horizontal="right" vertical="center"/>
    </xf>
    <xf numFmtId="0" fontId="11" fillId="7" borderId="5" xfId="0" applyFont="1" applyFill="1" applyBorder="1" applyAlignment="1">
      <alignment horizontal="center" vertical="center"/>
    </xf>
    <xf numFmtId="49" fontId="11" fillId="7" borderId="5" xfId="0" applyNumberFormat="1" applyFont="1" applyFill="1" applyBorder="1" applyAlignment="1">
      <alignment horizontal="left" vertical="center" wrapText="1"/>
    </xf>
    <xf numFmtId="4" fontId="11" fillId="7" borderId="5" xfId="0" applyNumberFormat="1" applyFont="1" applyFill="1" applyBorder="1" applyAlignment="1">
      <alignment horizontal="right" vertical="center"/>
    </xf>
    <xf numFmtId="0" fontId="9" fillId="3" borderId="5" xfId="0" applyFont="1" applyFill="1" applyBorder="1" applyAlignment="1">
      <alignment vertical="center"/>
    </xf>
    <xf numFmtId="3" fontId="9" fillId="3" borderId="0" xfId="0" applyNumberFormat="1" applyFont="1" applyFill="1" applyAlignment="1">
      <alignment vertical="center"/>
    </xf>
    <xf numFmtId="0" fontId="9" fillId="3" borderId="0" xfId="0" applyFont="1" applyFill="1" applyAlignment="1">
      <alignment vertical="center"/>
    </xf>
    <xf numFmtId="4" fontId="10" fillId="5" borderId="5" xfId="0" applyNumberFormat="1" applyFont="1" applyFill="1" applyBorder="1" applyAlignment="1">
      <alignment horizontal="right" vertical="center"/>
    </xf>
    <xf numFmtId="49" fontId="10" fillId="2" borderId="5" xfId="0" applyNumberFormat="1" applyFont="1" applyFill="1" applyBorder="1" applyAlignment="1">
      <alignment horizontal="center" vertical="center"/>
    </xf>
    <xf numFmtId="0" fontId="11" fillId="6" borderId="5" xfId="0" applyFont="1" applyFill="1" applyBorder="1" applyAlignment="1">
      <alignment vertical="center"/>
    </xf>
    <xf numFmtId="0" fontId="11" fillId="7" borderId="5" xfId="0" applyFont="1" applyFill="1" applyBorder="1" applyAlignment="1">
      <alignment horizontal="right" vertical="center"/>
    </xf>
    <xf numFmtId="0" fontId="11" fillId="3" borderId="5" xfId="0" applyFont="1" applyFill="1" applyBorder="1" applyAlignment="1">
      <alignment vertical="center"/>
    </xf>
    <xf numFmtId="0" fontId="10" fillId="5" borderId="5" xfId="0" applyFont="1" applyFill="1" applyBorder="1" applyAlignment="1">
      <alignment horizontal="center" vertical="center"/>
    </xf>
    <xf numFmtId="0" fontId="10" fillId="6" borderId="5" xfId="0" applyFont="1" applyFill="1" applyBorder="1" applyAlignment="1">
      <alignment vertical="center"/>
    </xf>
    <xf numFmtId="0" fontId="10" fillId="6" borderId="5" xfId="0" applyFont="1" applyFill="1" applyBorder="1" applyAlignment="1">
      <alignment horizontal="right" vertical="center"/>
    </xf>
    <xf numFmtId="0" fontId="10" fillId="3" borderId="5" xfId="0" applyFont="1" applyFill="1" applyBorder="1" applyAlignment="1">
      <alignment vertical="center"/>
    </xf>
    <xf numFmtId="3" fontId="10" fillId="3" borderId="0" xfId="0" applyNumberFormat="1" applyFont="1" applyFill="1" applyAlignment="1">
      <alignment vertical="center"/>
    </xf>
    <xf numFmtId="0" fontId="10" fillId="3" borderId="0" xfId="0" applyFont="1" applyFill="1" applyAlignment="1">
      <alignment vertical="center"/>
    </xf>
    <xf numFmtId="0" fontId="10" fillId="7" borderId="5" xfId="0" applyFont="1" applyFill="1" applyBorder="1" applyAlignment="1">
      <alignment horizontal="right" vertical="center"/>
    </xf>
    <xf numFmtId="4" fontId="11" fillId="2" borderId="5" xfId="0" applyNumberFormat="1" applyFont="1" applyFill="1" applyBorder="1" applyAlignment="1">
      <alignment horizontal="right" vertical="center"/>
    </xf>
    <xf numFmtId="3" fontId="11" fillId="2" borderId="0" xfId="0" applyNumberFormat="1" applyFont="1" applyFill="1" applyAlignment="1">
      <alignment horizontal="center" vertical="center"/>
    </xf>
    <xf numFmtId="3" fontId="11" fillId="2" borderId="0" xfId="0" applyNumberFormat="1" applyFont="1" applyFill="1" applyAlignment="1">
      <alignment horizontal="right" vertical="center"/>
    </xf>
    <xf numFmtId="4" fontId="9" fillId="2" borderId="5" xfId="0" applyNumberFormat="1" applyFont="1" applyFill="1" applyBorder="1" applyAlignment="1">
      <alignment vertical="center"/>
    </xf>
    <xf numFmtId="49" fontId="11" fillId="7" borderId="5" xfId="0" applyNumberFormat="1" applyFont="1" applyFill="1" applyBorder="1" applyAlignment="1">
      <alignment horizontal="right" vertical="center"/>
    </xf>
    <xf numFmtId="49" fontId="11" fillId="7" borderId="5" xfId="0" applyNumberFormat="1" applyFont="1" applyFill="1" applyBorder="1" applyAlignment="1">
      <alignment vertical="center"/>
    </xf>
    <xf numFmtId="4" fontId="11" fillId="7" borderId="5" xfId="0" applyNumberFormat="1" applyFont="1" applyFill="1" applyBorder="1" applyAlignment="1">
      <alignment horizontal="right" vertical="center" wrapText="1"/>
    </xf>
    <xf numFmtId="4" fontId="9" fillId="5" borderId="5" xfId="0" applyNumberFormat="1" applyFont="1" applyFill="1" applyBorder="1" applyAlignment="1">
      <alignment horizontal="right" vertical="center"/>
    </xf>
    <xf numFmtId="49" fontId="10" fillId="5" borderId="5" xfId="0" applyNumberFormat="1" applyFont="1" applyFill="1" applyBorder="1" applyAlignment="1">
      <alignment vertical="center"/>
    </xf>
    <xf numFmtId="49" fontId="11" fillId="7" borderId="5" xfId="0" applyNumberFormat="1" applyFont="1" applyFill="1" applyBorder="1" applyAlignment="1">
      <alignment horizontal="left" vertical="center"/>
    </xf>
    <xf numFmtId="4" fontId="9" fillId="7" borderId="5" xfId="0" applyNumberFormat="1" applyFont="1" applyFill="1" applyBorder="1" applyAlignment="1">
      <alignment horizontal="right" vertical="center"/>
    </xf>
    <xf numFmtId="4" fontId="11" fillId="5" borderId="5" xfId="0" applyNumberFormat="1" applyFont="1" applyFill="1" applyBorder="1" applyAlignment="1">
      <alignment horizontal="right" vertical="center" wrapText="1"/>
    </xf>
    <xf numFmtId="4" fontId="10" fillId="5" borderId="5" xfId="0" applyNumberFormat="1" applyFont="1" applyFill="1" applyBorder="1" applyAlignment="1">
      <alignment horizontal="right" vertical="center" wrapText="1"/>
    </xf>
    <xf numFmtId="4" fontId="12" fillId="5" borderId="5" xfId="0" applyNumberFormat="1" applyFont="1" applyFill="1" applyBorder="1" applyAlignment="1">
      <alignment horizontal="right" vertical="center" wrapText="1"/>
    </xf>
    <xf numFmtId="49" fontId="10" fillId="5" borderId="5" xfId="0" applyNumberFormat="1" applyFont="1" applyFill="1" applyBorder="1" applyAlignment="1">
      <alignment horizontal="right" vertical="center"/>
    </xf>
    <xf numFmtId="49" fontId="11" fillId="6" borderId="5" xfId="0" applyNumberFormat="1" applyFont="1" applyFill="1" applyBorder="1" applyAlignment="1">
      <alignment horizontal="right" vertical="center"/>
    </xf>
    <xf numFmtId="0" fontId="10" fillId="0" borderId="0" xfId="0" applyFont="1" applyAlignment="1">
      <alignment horizontal="center" vertical="center"/>
    </xf>
    <xf numFmtId="4" fontId="10" fillId="3" borderId="0" xfId="0" applyNumberFormat="1" applyFont="1" applyFill="1" applyAlignment="1">
      <alignment vertical="center"/>
    </xf>
    <xf numFmtId="4" fontId="10" fillId="0" borderId="0" xfId="0" applyNumberFormat="1" applyFont="1" applyAlignment="1">
      <alignment vertical="center"/>
    </xf>
    <xf numFmtId="4" fontId="9" fillId="0" borderId="0" xfId="0" applyNumberFormat="1" applyFont="1" applyAlignment="1">
      <alignment vertical="center"/>
    </xf>
    <xf numFmtId="4" fontId="9" fillId="3" borderId="0" xfId="0" applyNumberFormat="1" applyFont="1" applyFill="1" applyAlignment="1">
      <alignment vertical="center"/>
    </xf>
    <xf numFmtId="3" fontId="9" fillId="2" borderId="5" xfId="0" applyNumberFormat="1" applyFont="1" applyFill="1" applyBorder="1" applyAlignment="1">
      <alignment horizontal="center" vertical="center"/>
    </xf>
    <xf numFmtId="0" fontId="15" fillId="4" borderId="6" xfId="0" applyNumberFormat="1" applyFont="1" applyFill="1" applyBorder="1" applyAlignment="1" applyProtection="1">
      <alignment horizontal="center" vertical="center" wrapText="1"/>
    </xf>
    <xf numFmtId="0" fontId="15" fillId="4" borderId="5" xfId="0" applyNumberFormat="1" applyFont="1" applyFill="1" applyBorder="1" applyAlignment="1" applyProtection="1">
      <alignment horizontal="center" vertical="center" wrapText="1"/>
    </xf>
    <xf numFmtId="0" fontId="16" fillId="3" borderId="5" xfId="0" applyNumberFormat="1" applyFont="1" applyFill="1" applyBorder="1" applyAlignment="1" applyProtection="1">
      <alignment horizontal="left" vertical="center" wrapText="1"/>
    </xf>
    <xf numFmtId="3" fontId="17" fillId="3" borderId="5" xfId="0" applyNumberFormat="1" applyFont="1" applyFill="1" applyBorder="1" applyAlignment="1">
      <alignment horizontal="center" vertical="center"/>
    </xf>
    <xf numFmtId="0" fontId="18" fillId="3" borderId="5" xfId="0" applyNumberFormat="1" applyFont="1" applyFill="1" applyBorder="1" applyAlignment="1" applyProtection="1">
      <alignment horizontal="left" vertical="center" wrapText="1"/>
    </xf>
    <xf numFmtId="0" fontId="16" fillId="3" borderId="5" xfId="0" applyFont="1" applyFill="1" applyBorder="1" applyAlignment="1">
      <alignment horizontal="left" vertical="center"/>
    </xf>
    <xf numFmtId="0" fontId="16" fillId="3" borderId="5" xfId="0" applyNumberFormat="1" applyFont="1" applyFill="1" applyBorder="1" applyAlignment="1" applyProtection="1">
      <alignment horizontal="left" vertical="center"/>
    </xf>
    <xf numFmtId="0" fontId="16" fillId="3" borderId="5" xfId="0" applyNumberFormat="1" applyFont="1" applyFill="1" applyBorder="1" applyAlignment="1" applyProtection="1">
      <alignment vertical="center" wrapText="1"/>
    </xf>
    <xf numFmtId="0" fontId="18" fillId="3" borderId="5" xfId="0" applyNumberFormat="1" applyFont="1" applyFill="1" applyBorder="1" applyAlignment="1" applyProtection="1">
      <alignment vertical="center" wrapText="1"/>
    </xf>
    <xf numFmtId="0" fontId="19" fillId="0" borderId="0" xfId="0" applyFont="1"/>
    <xf numFmtId="0" fontId="20" fillId="0" borderId="0" xfId="0" applyFont="1" applyAlignment="1">
      <alignment horizontal="center"/>
    </xf>
    <xf numFmtId="0" fontId="20" fillId="0" borderId="0" xfId="0" applyFont="1"/>
    <xf numFmtId="0" fontId="9" fillId="0" borderId="5" xfId="0" applyFont="1" applyBorder="1" applyAlignment="1">
      <alignment wrapText="1"/>
    </xf>
    <xf numFmtId="0" fontId="9" fillId="0" borderId="5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/>
    </xf>
    <xf numFmtId="3" fontId="19" fillId="0" borderId="5" xfId="0" applyNumberFormat="1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5" fillId="3" borderId="5" xfId="0" applyNumberFormat="1" applyFont="1" applyFill="1" applyBorder="1" applyAlignment="1" applyProtection="1">
      <alignment horizontal="center" vertical="center" wrapText="1"/>
    </xf>
    <xf numFmtId="0" fontId="17" fillId="0" borderId="5" xfId="0" applyNumberFormat="1" applyFont="1" applyFill="1" applyBorder="1" applyAlignment="1" applyProtection="1">
      <alignment horizontal="center"/>
    </xf>
    <xf numFmtId="4" fontId="17" fillId="0" borderId="5" xfId="0" applyNumberFormat="1" applyFont="1" applyFill="1" applyBorder="1" applyAlignment="1" applyProtection="1">
      <alignment vertical="center"/>
    </xf>
    <xf numFmtId="4" fontId="21" fillId="0" borderId="5" xfId="9" applyNumberFormat="1" applyFont="1" applyFill="1" applyBorder="1" applyAlignment="1">
      <alignment horizontal="right" vertical="center" wrapText="1"/>
    </xf>
    <xf numFmtId="4" fontId="17" fillId="0" borderId="5" xfId="10" applyNumberFormat="1" applyFont="1" applyFill="1" applyBorder="1" applyAlignment="1">
      <alignment horizontal="right" wrapText="1"/>
    </xf>
    <xf numFmtId="0" fontId="19" fillId="0" borderId="0" xfId="0" applyFont="1" applyAlignment="1">
      <alignment horizontal="right"/>
    </xf>
    <xf numFmtId="0" fontId="9" fillId="10" borderId="5" xfId="0" applyFont="1" applyFill="1" applyBorder="1"/>
    <xf numFmtId="164" fontId="9" fillId="10" borderId="5" xfId="0" applyNumberFormat="1" applyFont="1" applyFill="1" applyBorder="1" applyAlignment="1">
      <alignment horizontal="right" vertical="center"/>
    </xf>
    <xf numFmtId="164" fontId="9" fillId="10" borderId="5" xfId="0" applyNumberFormat="1" applyFont="1" applyFill="1" applyBorder="1" applyAlignment="1">
      <alignment horizontal="right"/>
    </xf>
    <xf numFmtId="0" fontId="15" fillId="10" borderId="5" xfId="0" applyNumberFormat="1" applyFont="1" applyFill="1" applyBorder="1" applyAlignment="1" applyProtection="1">
      <alignment horizontal="center"/>
    </xf>
    <xf numFmtId="4" fontId="15" fillId="10" borderId="5" xfId="0" applyNumberFormat="1" applyFont="1" applyFill="1" applyBorder="1" applyAlignment="1" applyProtection="1">
      <alignment vertical="center" wrapText="1"/>
    </xf>
    <xf numFmtId="4" fontId="15" fillId="10" borderId="5" xfId="0" applyNumberFormat="1" applyFont="1" applyFill="1" applyBorder="1" applyAlignment="1" applyProtection="1">
      <alignment horizontal="right" vertical="center"/>
    </xf>
    <xf numFmtId="4" fontId="15" fillId="10" borderId="5" xfId="0" applyNumberFormat="1" applyFont="1" applyFill="1" applyBorder="1" applyAlignment="1" applyProtection="1">
      <alignment vertical="center"/>
    </xf>
    <xf numFmtId="0" fontId="10" fillId="0" borderId="0" xfId="0" applyFont="1"/>
    <xf numFmtId="0" fontId="9" fillId="3" borderId="0" xfId="1" applyFont="1" applyFill="1" applyAlignment="1">
      <alignment horizontal="center" vertical="center" wrapText="1"/>
    </xf>
    <xf numFmtId="0" fontId="10" fillId="3" borderId="0" xfId="1" applyFont="1" applyFill="1" applyAlignment="1">
      <alignment vertical="center" wrapText="1"/>
    </xf>
    <xf numFmtId="0" fontId="22" fillId="0" borderId="0" xfId="0" applyFont="1"/>
    <xf numFmtId="0" fontId="23" fillId="0" borderId="0" xfId="0" applyFont="1"/>
    <xf numFmtId="0" fontId="9" fillId="3" borderId="7" xfId="1" applyFont="1" applyFill="1" applyBorder="1" applyAlignment="1">
      <alignment horizontal="center" vertical="center" wrapText="1"/>
    </xf>
    <xf numFmtId="0" fontId="11" fillId="3" borderId="7" xfId="1" applyFont="1" applyFill="1" applyBorder="1" applyAlignment="1">
      <alignment horizontal="center" vertical="center" wrapText="1"/>
    </xf>
    <xf numFmtId="3" fontId="11" fillId="2" borderId="7" xfId="0" applyNumberFormat="1" applyFont="1" applyFill="1" applyBorder="1" applyAlignment="1">
      <alignment horizontal="center" vertical="center" wrapText="1"/>
    </xf>
    <xf numFmtId="0" fontId="9" fillId="3" borderId="7" xfId="1" applyFont="1" applyFill="1" applyBorder="1" applyAlignment="1">
      <alignment horizontal="left" vertical="center" wrapText="1"/>
    </xf>
    <xf numFmtId="4" fontId="9" fillId="2" borderId="7" xfId="0" applyNumberFormat="1" applyFont="1" applyFill="1" applyBorder="1" applyAlignment="1">
      <alignment horizontal="center" vertical="center" wrapText="1"/>
    </xf>
    <xf numFmtId="0" fontId="9" fillId="3" borderId="5" xfId="0" applyNumberFormat="1" applyFont="1" applyFill="1" applyBorder="1" applyAlignment="1" applyProtection="1">
      <alignment horizontal="left" vertical="center" wrapText="1"/>
    </xf>
    <xf numFmtId="4" fontId="9" fillId="0" borderId="7" xfId="7" applyNumberFormat="1" applyFont="1" applyBorder="1" applyAlignment="1">
      <alignment horizontal="center" vertical="center"/>
    </xf>
    <xf numFmtId="0" fontId="12" fillId="3" borderId="5" xfId="0" quotePrefix="1" applyFont="1" applyFill="1" applyBorder="1" applyAlignment="1">
      <alignment horizontal="left" vertical="center" wrapText="1"/>
    </xf>
    <xf numFmtId="4" fontId="10" fillId="0" borderId="7" xfId="7" applyNumberFormat="1" applyFont="1" applyBorder="1" applyAlignment="1">
      <alignment horizontal="center" vertical="center"/>
    </xf>
    <xf numFmtId="3" fontId="10" fillId="3" borderId="7" xfId="1" applyNumberFormat="1" applyFont="1" applyFill="1" applyBorder="1" applyAlignment="1">
      <alignment horizontal="center" vertical="center" wrapText="1"/>
    </xf>
    <xf numFmtId="4" fontId="10" fillId="2" borderId="7" xfId="0" applyNumberFormat="1" applyFont="1" applyFill="1" applyBorder="1" applyAlignment="1">
      <alignment horizontal="center" vertical="center" wrapText="1"/>
    </xf>
    <xf numFmtId="0" fontId="24" fillId="3" borderId="0" xfId="1" applyFont="1" applyFill="1" applyAlignment="1">
      <alignment vertical="center" wrapText="1"/>
    </xf>
    <xf numFmtId="0" fontId="25" fillId="0" borderId="0" xfId="0" applyFont="1" applyAlignment="1">
      <alignment horizontal="center" wrapText="1"/>
    </xf>
    <xf numFmtId="3" fontId="25" fillId="0" borderId="0" xfId="0" applyNumberFormat="1" applyFont="1"/>
    <xf numFmtId="3" fontId="26" fillId="0" borderId="0" xfId="0" applyNumberFormat="1" applyFont="1" applyAlignment="1">
      <alignment horizontal="left"/>
    </xf>
    <xf numFmtId="0" fontId="24" fillId="3" borderId="0" xfId="1" applyFont="1" applyFill="1" applyAlignment="1">
      <alignment horizontal="center" vertical="center" wrapText="1"/>
    </xf>
    <xf numFmtId="3" fontId="27" fillId="3" borderId="0" xfId="0" applyNumberFormat="1" applyFont="1" applyFill="1" applyAlignment="1">
      <alignment vertical="center"/>
    </xf>
    <xf numFmtId="3" fontId="27" fillId="5" borderId="0" xfId="0" applyNumberFormat="1" applyFont="1" applyFill="1" applyAlignment="1">
      <alignment horizontal="right" vertical="center"/>
    </xf>
    <xf numFmtId="3" fontId="27" fillId="0" borderId="0" xfId="0" applyNumberFormat="1" applyFont="1" applyAlignment="1">
      <alignment horizontal="right" vertical="center"/>
    </xf>
    <xf numFmtId="3" fontId="27" fillId="0" borderId="0" xfId="0" applyNumberFormat="1" applyFont="1"/>
    <xf numFmtId="0" fontId="16" fillId="5" borderId="7" xfId="0" applyFont="1" applyFill="1" applyBorder="1" applyAlignment="1">
      <alignment horizontal="center" vertical="center" wrapText="1"/>
    </xf>
    <xf numFmtId="3" fontId="28" fillId="5" borderId="7" xfId="0" applyNumberFormat="1" applyFont="1" applyFill="1" applyBorder="1" applyAlignment="1">
      <alignment horizontal="center" vertical="center" wrapText="1"/>
    </xf>
    <xf numFmtId="3" fontId="30" fillId="0" borderId="0" xfId="0" applyNumberFormat="1" applyFont="1" applyAlignment="1">
      <alignment horizontal="right" vertical="center"/>
    </xf>
    <xf numFmtId="3" fontId="30" fillId="0" borderId="0" xfId="0" applyNumberFormat="1" applyFont="1"/>
    <xf numFmtId="3" fontId="31" fillId="5" borderId="7" xfId="0" applyNumberFormat="1" applyFont="1" applyFill="1" applyBorder="1" applyAlignment="1">
      <alignment horizontal="left" vertical="center"/>
    </xf>
    <xf numFmtId="0" fontId="31" fillId="5" borderId="7" xfId="0" applyFont="1" applyFill="1" applyBorder="1" applyAlignment="1">
      <alignment horizontal="left" vertical="center" wrapText="1"/>
    </xf>
    <xf numFmtId="3" fontId="31" fillId="5" borderId="7" xfId="0" applyNumberFormat="1" applyFont="1" applyFill="1" applyBorder="1" applyAlignment="1">
      <alignment horizontal="right" vertical="center" wrapText="1"/>
    </xf>
    <xf numFmtId="0" fontId="16" fillId="5" borderId="7" xfId="0" applyFont="1" applyFill="1" applyBorder="1" applyAlignment="1">
      <alignment horizontal="right" vertical="center"/>
    </xf>
    <xf numFmtId="0" fontId="16" fillId="5" borderId="7" xfId="0" applyFont="1" applyFill="1" applyBorder="1" applyAlignment="1">
      <alignment horizontal="left" vertical="center" wrapText="1"/>
    </xf>
    <xf numFmtId="4" fontId="31" fillId="5" borderId="7" xfId="0" applyNumberFormat="1" applyFont="1" applyFill="1" applyBorder="1" applyAlignment="1">
      <alignment horizontal="right" vertical="center" wrapText="1"/>
    </xf>
    <xf numFmtId="3" fontId="31" fillId="8" borderId="7" xfId="0" applyNumberFormat="1" applyFont="1" applyFill="1" applyBorder="1" applyAlignment="1">
      <alignment horizontal="left" vertical="center"/>
    </xf>
    <xf numFmtId="3" fontId="31" fillId="8" borderId="7" xfId="0" applyNumberFormat="1" applyFont="1" applyFill="1" applyBorder="1" applyAlignment="1">
      <alignment horizontal="left" vertical="center" wrapText="1"/>
    </xf>
    <xf numFmtId="4" fontId="31" fillId="8" borderId="7" xfId="0" applyNumberFormat="1" applyFont="1" applyFill="1" applyBorder="1" applyAlignment="1">
      <alignment horizontal="right" vertical="center" wrapText="1"/>
    </xf>
    <xf numFmtId="0" fontId="31" fillId="0" borderId="7" xfId="0" applyFont="1" applyBorder="1" applyAlignment="1">
      <alignment horizontal="center" vertical="center"/>
    </xf>
    <xf numFmtId="0" fontId="31" fillId="0" borderId="7" xfId="0" applyFont="1" applyBorder="1" applyAlignment="1">
      <alignment horizontal="left" vertical="center" wrapText="1"/>
    </xf>
    <xf numFmtId="3" fontId="27" fillId="0" borderId="2" xfId="0" applyNumberFormat="1" applyFont="1" applyBorder="1" applyAlignment="1">
      <alignment horizontal="right"/>
    </xf>
    <xf numFmtId="3" fontId="27" fillId="0" borderId="1" xfId="0" applyNumberFormat="1" applyFont="1" applyBorder="1" applyAlignment="1">
      <alignment horizontal="right"/>
    </xf>
    <xf numFmtId="3" fontId="24" fillId="0" borderId="0" xfId="0" applyNumberFormat="1" applyFont="1" applyAlignment="1">
      <alignment horizontal="right" vertical="center"/>
    </xf>
    <xf numFmtId="3" fontId="24" fillId="0" borderId="0" xfId="0" applyNumberFormat="1" applyFont="1"/>
    <xf numFmtId="4" fontId="16" fillId="0" borderId="7" xfId="0" applyNumberFormat="1" applyFont="1" applyBorder="1" applyAlignment="1">
      <alignment horizontal="right" vertical="center"/>
    </xf>
    <xf numFmtId="0" fontId="31" fillId="9" borderId="7" xfId="0" applyFont="1" applyFill="1" applyBorder="1" applyAlignment="1">
      <alignment horizontal="left" vertical="center"/>
    </xf>
    <xf numFmtId="0" fontId="31" fillId="9" borderId="7" xfId="0" applyFont="1" applyFill="1" applyBorder="1" applyAlignment="1">
      <alignment horizontal="left" vertical="center" wrapText="1"/>
    </xf>
    <xf numFmtId="4" fontId="16" fillId="9" borderId="7" xfId="0" applyNumberFormat="1" applyFont="1" applyFill="1" applyBorder="1" applyAlignment="1">
      <alignment horizontal="right" vertical="center"/>
    </xf>
    <xf numFmtId="3" fontId="16" fillId="7" borderId="7" xfId="0" applyNumberFormat="1" applyFont="1" applyFill="1" applyBorder="1" applyAlignment="1">
      <alignment horizontal="left" vertical="center"/>
    </xf>
    <xf numFmtId="4" fontId="16" fillId="6" borderId="7" xfId="0" applyNumberFormat="1" applyFont="1" applyFill="1" applyBorder="1" applyAlignment="1">
      <alignment vertical="center"/>
    </xf>
    <xf numFmtId="4" fontId="16" fillId="9" borderId="7" xfId="0" applyNumberFormat="1" applyFont="1" applyFill="1" applyBorder="1" applyAlignment="1">
      <alignment vertical="center"/>
    </xf>
    <xf numFmtId="1" fontId="31" fillId="8" borderId="0" xfId="0" applyNumberFormat="1" applyFont="1" applyFill="1" applyBorder="1" applyAlignment="1">
      <alignment horizontal="center" vertical="center"/>
    </xf>
    <xf numFmtId="3" fontId="31" fillId="8" borderId="0" xfId="0" applyNumberFormat="1" applyFont="1" applyFill="1" applyBorder="1" applyAlignment="1">
      <alignment horizontal="left" vertical="center"/>
    </xf>
    <xf numFmtId="4" fontId="14" fillId="5" borderId="5" xfId="0" applyNumberFormat="1" applyFont="1" applyFill="1" applyBorder="1" applyAlignment="1">
      <alignment horizontal="right" vertical="center"/>
    </xf>
    <xf numFmtId="3" fontId="24" fillId="0" borderId="0" xfId="0" applyNumberFormat="1" applyFont="1" applyAlignment="1">
      <alignment vertical="center"/>
    </xf>
    <xf numFmtId="0" fontId="14" fillId="5" borderId="5" xfId="0" applyFont="1" applyFill="1" applyBorder="1" applyAlignment="1">
      <alignment horizontal="center" vertical="center"/>
    </xf>
    <xf numFmtId="49" fontId="14" fillId="5" borderId="5" xfId="0" applyNumberFormat="1" applyFont="1" applyFill="1" applyBorder="1" applyAlignment="1">
      <alignment vertical="center"/>
    </xf>
    <xf numFmtId="3" fontId="25" fillId="0" borderId="0" xfId="0" applyNumberFormat="1" applyFont="1" applyAlignment="1">
      <alignment vertical="center"/>
    </xf>
    <xf numFmtId="4" fontId="10" fillId="3" borderId="7" xfId="1" applyNumberFormat="1" applyFont="1" applyFill="1" applyBorder="1" applyAlignment="1">
      <alignment horizontal="center" vertical="center"/>
    </xf>
    <xf numFmtId="4" fontId="18" fillId="5" borderId="7" xfId="0" applyNumberFormat="1" applyFont="1" applyFill="1" applyBorder="1" applyAlignment="1">
      <alignment horizontal="right" vertical="center" wrapText="1"/>
    </xf>
    <xf numFmtId="4" fontId="16" fillId="8" borderId="7" xfId="0" applyNumberFormat="1" applyFont="1" applyFill="1" applyBorder="1" applyAlignment="1">
      <alignment horizontal="right" vertical="center" wrapText="1"/>
    </xf>
    <xf numFmtId="4" fontId="16" fillId="5" borderId="7" xfId="0" applyNumberFormat="1" applyFont="1" applyFill="1" applyBorder="1" applyAlignment="1">
      <alignment horizontal="right" vertical="center" wrapText="1"/>
    </xf>
    <xf numFmtId="0" fontId="11" fillId="0" borderId="5" xfId="0" applyFont="1" applyBorder="1" applyAlignment="1">
      <alignment horizontal="center" vertical="center"/>
    </xf>
    <xf numFmtId="4" fontId="10" fillId="3" borderId="5" xfId="0" applyNumberFormat="1" applyFont="1" applyFill="1" applyBorder="1" applyAlignment="1">
      <alignment horizontal="right" vertical="center"/>
    </xf>
    <xf numFmtId="4" fontId="9" fillId="3" borderId="5" xfId="0" applyNumberFormat="1" applyFont="1" applyFill="1" applyBorder="1" applyAlignment="1">
      <alignment horizontal="right" vertical="center"/>
    </xf>
    <xf numFmtId="49" fontId="9" fillId="7" borderId="5" xfId="0" applyNumberFormat="1" applyFont="1" applyFill="1" applyBorder="1" applyAlignment="1">
      <alignment horizontal="left" vertical="center" wrapText="1"/>
    </xf>
    <xf numFmtId="0" fontId="10" fillId="11" borderId="5" xfId="0" applyFont="1" applyFill="1" applyBorder="1" applyAlignment="1">
      <alignment vertical="center"/>
    </xf>
    <xf numFmtId="0" fontId="11" fillId="11" borderId="5" xfId="0" applyFont="1" applyFill="1" applyBorder="1" applyAlignment="1">
      <alignment vertical="center"/>
    </xf>
    <xf numFmtId="0" fontId="9" fillId="12" borderId="5" xfId="0" applyFont="1" applyFill="1" applyBorder="1" applyAlignment="1">
      <alignment horizontal="center" vertical="center"/>
    </xf>
    <xf numFmtId="49" fontId="11" fillId="12" borderId="5" xfId="0" applyNumberFormat="1" applyFont="1" applyFill="1" applyBorder="1" applyAlignment="1">
      <alignment horizontal="right" vertical="center"/>
    </xf>
    <xf numFmtId="49" fontId="9" fillId="12" borderId="5" xfId="0" applyNumberFormat="1" applyFont="1" applyFill="1" applyBorder="1" applyAlignment="1">
      <alignment vertical="center"/>
    </xf>
    <xf numFmtId="4" fontId="11" fillId="12" borderId="5" xfId="0" applyNumberFormat="1" applyFont="1" applyFill="1" applyBorder="1" applyAlignment="1">
      <alignment horizontal="right" vertical="center" wrapText="1"/>
    </xf>
    <xf numFmtId="4" fontId="9" fillId="11" borderId="5" xfId="0" applyNumberFormat="1" applyFont="1" applyFill="1" applyBorder="1" applyAlignment="1">
      <alignment horizontal="right" vertical="center"/>
    </xf>
    <xf numFmtId="49" fontId="9" fillId="12" borderId="8" xfId="0" applyNumberFormat="1" applyFont="1" applyFill="1" applyBorder="1" applyAlignment="1">
      <alignment horizontal="center" vertical="center"/>
    </xf>
    <xf numFmtId="0" fontId="9" fillId="11" borderId="8" xfId="0" applyFont="1" applyFill="1" applyBorder="1" applyAlignment="1">
      <alignment vertical="center"/>
    </xf>
    <xf numFmtId="49" fontId="9" fillId="12" borderId="8" xfId="0" applyNumberFormat="1" applyFont="1" applyFill="1" applyBorder="1" applyAlignment="1">
      <alignment vertical="center"/>
    </xf>
    <xf numFmtId="4" fontId="9" fillId="12" borderId="8" xfId="0" applyNumberFormat="1" applyFont="1" applyFill="1" applyBorder="1" applyAlignment="1">
      <alignment horizontal="right" vertical="center" wrapText="1"/>
    </xf>
    <xf numFmtId="49" fontId="9" fillId="12" borderId="5" xfId="0" applyNumberFormat="1" applyFont="1" applyFill="1" applyBorder="1" applyAlignment="1">
      <alignment horizontal="center" vertical="center"/>
    </xf>
    <xf numFmtId="49" fontId="9" fillId="12" borderId="5" xfId="0" applyNumberFormat="1" applyFont="1" applyFill="1" applyBorder="1" applyAlignment="1">
      <alignment horizontal="right" vertical="center"/>
    </xf>
    <xf numFmtId="4" fontId="9" fillId="12" borderId="5" xfId="0" applyNumberFormat="1" applyFont="1" applyFill="1" applyBorder="1" applyAlignment="1">
      <alignment horizontal="right" vertical="center"/>
    </xf>
    <xf numFmtId="0" fontId="9" fillId="11" borderId="5" xfId="0" applyFont="1" applyFill="1" applyBorder="1" applyAlignment="1">
      <alignment vertical="center"/>
    </xf>
    <xf numFmtId="4" fontId="9" fillId="12" borderId="5" xfId="0" applyNumberFormat="1" applyFont="1" applyFill="1" applyBorder="1" applyAlignment="1">
      <alignment vertical="center"/>
    </xf>
    <xf numFmtId="0" fontId="10" fillId="12" borderId="5" xfId="0" applyFont="1" applyFill="1" applyBorder="1" applyAlignment="1">
      <alignment horizontal="right" vertical="center"/>
    </xf>
    <xf numFmtId="0" fontId="10" fillId="12" borderId="5" xfId="0" applyFont="1" applyFill="1" applyBorder="1" applyAlignment="1">
      <alignment horizontal="center" vertical="center"/>
    </xf>
    <xf numFmtId="49" fontId="9" fillId="12" borderId="5" xfId="0" applyNumberFormat="1" applyFont="1" applyFill="1" applyBorder="1" applyAlignment="1">
      <alignment horizontal="left" vertical="center" wrapText="1"/>
    </xf>
    <xf numFmtId="4" fontId="11" fillId="12" borderId="5" xfId="0" applyNumberFormat="1" applyFont="1" applyFill="1" applyBorder="1" applyAlignment="1">
      <alignment horizontal="right" vertical="center"/>
    </xf>
    <xf numFmtId="3" fontId="9" fillId="12" borderId="5" xfId="0" applyNumberFormat="1" applyFont="1" applyFill="1" applyBorder="1" applyAlignment="1">
      <alignment horizontal="center" vertical="center" wrapText="1"/>
    </xf>
    <xf numFmtId="3" fontId="9" fillId="12" borderId="5" xfId="0" applyNumberFormat="1" applyFont="1" applyFill="1" applyBorder="1" applyAlignment="1">
      <alignment horizontal="right" vertical="center" wrapText="1"/>
    </xf>
    <xf numFmtId="3" fontId="9" fillId="12" borderId="5" xfId="0" applyNumberFormat="1" applyFont="1" applyFill="1" applyBorder="1" applyAlignment="1">
      <alignment horizontal="left" vertical="center"/>
    </xf>
    <xf numFmtId="4" fontId="10" fillId="0" borderId="0" xfId="0" applyNumberFormat="1" applyFont="1" applyAlignment="1">
      <alignment horizontal="center" vertical="center"/>
    </xf>
    <xf numFmtId="3" fontId="29" fillId="0" borderId="10" xfId="0" applyNumberFormat="1" applyFont="1" applyBorder="1" applyAlignment="1">
      <alignment horizontal="center" vertical="center"/>
    </xf>
    <xf numFmtId="3" fontId="31" fillId="5" borderId="10" xfId="0" applyNumberFormat="1" applyFont="1" applyFill="1" applyBorder="1" applyAlignment="1">
      <alignment horizontal="right" vertical="center" wrapText="1"/>
    </xf>
    <xf numFmtId="4" fontId="18" fillId="5" borderId="10" xfId="0" applyNumberFormat="1" applyFont="1" applyFill="1" applyBorder="1" applyAlignment="1">
      <alignment horizontal="right" vertical="center" wrapText="1"/>
    </xf>
    <xf numFmtId="4" fontId="24" fillId="0" borderId="0" xfId="0" applyNumberFormat="1" applyFont="1"/>
    <xf numFmtId="4" fontId="25" fillId="0" borderId="0" xfId="0" applyNumberFormat="1" applyFont="1"/>
    <xf numFmtId="3" fontId="16" fillId="7" borderId="14" xfId="0" applyNumberFormat="1" applyFont="1" applyFill="1" applyBorder="1" applyAlignment="1">
      <alignment horizontal="left" vertical="center"/>
    </xf>
    <xf numFmtId="4" fontId="13" fillId="7" borderId="15" xfId="0" applyNumberFormat="1" applyFont="1" applyFill="1" applyBorder="1" applyAlignment="1">
      <alignment vertical="center" wrapText="1"/>
    </xf>
    <xf numFmtId="4" fontId="13" fillId="8" borderId="8" xfId="0" applyNumberFormat="1" applyFont="1" applyFill="1" applyBorder="1" applyAlignment="1">
      <alignment vertical="center" wrapText="1"/>
    </xf>
    <xf numFmtId="3" fontId="24" fillId="3" borderId="0" xfId="0" applyNumberFormat="1" applyFont="1" applyFill="1" applyAlignment="1">
      <alignment horizontal="right" vertical="center"/>
    </xf>
    <xf numFmtId="3" fontId="24" fillId="3" borderId="0" xfId="0" applyNumberFormat="1" applyFont="1" applyFill="1"/>
    <xf numFmtId="4" fontId="22" fillId="5" borderId="8" xfId="0" applyNumberFormat="1" applyFont="1" applyFill="1" applyBorder="1" applyAlignment="1">
      <alignment vertical="center" wrapText="1"/>
    </xf>
    <xf numFmtId="4" fontId="33" fillId="8" borderId="5" xfId="0" applyNumberFormat="1" applyFont="1" applyFill="1" applyBorder="1" applyAlignment="1">
      <alignment vertical="center" wrapText="1"/>
    </xf>
    <xf numFmtId="4" fontId="33" fillId="7" borderId="8" xfId="0" applyNumberFormat="1" applyFont="1" applyFill="1" applyBorder="1" applyAlignment="1">
      <alignment vertical="center" wrapText="1"/>
    </xf>
    <xf numFmtId="3" fontId="16" fillId="7" borderId="10" xfId="0" applyNumberFormat="1" applyFont="1" applyFill="1" applyBorder="1" applyAlignment="1">
      <alignment horizontal="left" vertical="center"/>
    </xf>
    <xf numFmtId="49" fontId="13" fillId="7" borderId="5" xfId="0" applyNumberFormat="1" applyFont="1" applyFill="1" applyBorder="1" applyAlignment="1">
      <alignment horizontal="left" vertical="center"/>
    </xf>
    <xf numFmtId="3" fontId="24" fillId="0" borderId="0" xfId="0" applyNumberFormat="1" applyFont="1" applyFill="1" applyAlignment="1">
      <alignment horizontal="right" vertical="center"/>
    </xf>
    <xf numFmtId="3" fontId="24" fillId="0" borderId="0" xfId="0" applyNumberFormat="1" applyFont="1" applyFill="1"/>
    <xf numFmtId="3" fontId="31" fillId="8" borderId="0" xfId="0" applyNumberFormat="1" applyFont="1" applyFill="1" applyBorder="1" applyAlignment="1">
      <alignment horizontal="left" vertical="center" wrapText="1"/>
    </xf>
    <xf numFmtId="4" fontId="33" fillId="6" borderId="8" xfId="0" applyNumberFormat="1" applyFont="1" applyFill="1" applyBorder="1" applyAlignment="1">
      <alignment vertical="center" wrapText="1"/>
    </xf>
    <xf numFmtId="3" fontId="16" fillId="7" borderId="5" xfId="0" applyNumberFormat="1" applyFont="1" applyFill="1" applyBorder="1" applyAlignment="1">
      <alignment horizontal="left" vertical="center"/>
    </xf>
    <xf numFmtId="49" fontId="13" fillId="7" borderId="5" xfId="0" applyNumberFormat="1" applyFont="1" applyFill="1" applyBorder="1" applyAlignment="1">
      <alignment vertical="center"/>
    </xf>
    <xf numFmtId="4" fontId="33" fillId="9" borderId="16" xfId="0" applyNumberFormat="1" applyFont="1" applyFill="1" applyBorder="1" applyAlignment="1">
      <alignment vertical="center" wrapText="1"/>
    </xf>
    <xf numFmtId="4" fontId="22" fillId="3" borderId="5" xfId="0" applyNumberFormat="1" applyFont="1" applyFill="1" applyBorder="1" applyAlignment="1">
      <alignment vertical="center" wrapText="1"/>
    </xf>
    <xf numFmtId="49" fontId="14" fillId="3" borderId="5" xfId="0" applyNumberFormat="1" applyFont="1" applyFill="1" applyBorder="1" applyAlignment="1">
      <alignment horizontal="center" vertical="center"/>
    </xf>
    <xf numFmtId="0" fontId="14" fillId="3" borderId="5" xfId="0" applyFont="1" applyFill="1" applyBorder="1" applyAlignment="1">
      <alignment vertical="center"/>
    </xf>
    <xf numFmtId="4" fontId="16" fillId="9" borderId="10" xfId="0" applyNumberFormat="1" applyFont="1" applyFill="1" applyBorder="1" applyAlignment="1">
      <alignment horizontal="right" vertical="center"/>
    </xf>
    <xf numFmtId="4" fontId="16" fillId="3" borderId="0" xfId="0" applyNumberFormat="1" applyFont="1" applyFill="1" applyBorder="1" applyAlignment="1">
      <alignment horizontal="right" vertical="center"/>
    </xf>
    <xf numFmtId="4" fontId="13" fillId="8" borderId="16" xfId="0" applyNumberFormat="1" applyFont="1" applyFill="1" applyBorder="1" applyAlignment="1">
      <alignment vertical="center" wrapText="1"/>
    </xf>
    <xf numFmtId="4" fontId="25" fillId="0" borderId="0" xfId="0" applyNumberFormat="1" applyFont="1" applyAlignment="1">
      <alignment vertical="center"/>
    </xf>
    <xf numFmtId="4" fontId="22" fillId="6" borderId="5" xfId="0" applyNumberFormat="1" applyFont="1" applyFill="1" applyBorder="1" applyAlignment="1">
      <alignment vertical="center" wrapText="1"/>
    </xf>
    <xf numFmtId="4" fontId="19" fillId="0" borderId="0" xfId="0" applyNumberFormat="1" applyFont="1"/>
    <xf numFmtId="3" fontId="9" fillId="14" borderId="5" xfId="0" applyNumberFormat="1" applyFont="1" applyFill="1" applyBorder="1" applyAlignment="1">
      <alignment horizontal="center" vertical="center" wrapText="1"/>
    </xf>
    <xf numFmtId="3" fontId="9" fillId="14" borderId="5" xfId="0" applyNumberFormat="1" applyFont="1" applyFill="1" applyBorder="1" applyAlignment="1">
      <alignment horizontal="right" vertical="center" wrapText="1"/>
    </xf>
    <xf numFmtId="3" fontId="9" fillId="14" borderId="5" xfId="0" applyNumberFormat="1" applyFont="1" applyFill="1" applyBorder="1" applyAlignment="1">
      <alignment horizontal="left" vertical="center"/>
    </xf>
    <xf numFmtId="4" fontId="9" fillId="14" borderId="5" xfId="0" applyNumberFormat="1" applyFont="1" applyFill="1" applyBorder="1" applyAlignment="1">
      <alignment horizontal="right" vertical="center" wrapText="1"/>
    </xf>
    <xf numFmtId="164" fontId="19" fillId="0" borderId="0" xfId="0" applyNumberFormat="1" applyFont="1"/>
    <xf numFmtId="49" fontId="10" fillId="3" borderId="5" xfId="0" applyNumberFormat="1" applyFont="1" applyFill="1" applyBorder="1" applyAlignment="1">
      <alignment horizontal="center" vertical="center"/>
    </xf>
    <xf numFmtId="49" fontId="11" fillId="6" borderId="5" xfId="0" applyNumberFormat="1" applyFont="1" applyFill="1" applyBorder="1" applyAlignment="1">
      <alignment horizontal="center" vertical="center"/>
    </xf>
    <xf numFmtId="3" fontId="9" fillId="7" borderId="5" xfId="0" applyNumberFormat="1" applyFont="1" applyFill="1" applyBorder="1" applyAlignment="1">
      <alignment horizontal="left" vertical="center"/>
    </xf>
    <xf numFmtId="49" fontId="33" fillId="7" borderId="5" xfId="0" applyNumberFormat="1" applyFont="1" applyFill="1" applyBorder="1" applyAlignment="1">
      <alignment vertical="center"/>
    </xf>
    <xf numFmtId="3" fontId="9" fillId="6" borderId="15" xfId="0" applyNumberFormat="1" applyFont="1" applyFill="1" applyBorder="1" applyAlignment="1">
      <alignment vertical="center"/>
    </xf>
    <xf numFmtId="3" fontId="10" fillId="0" borderId="0" xfId="0" applyNumberFormat="1" applyFont="1"/>
    <xf numFmtId="3" fontId="9" fillId="0" borderId="0" xfId="0" applyNumberFormat="1" applyFont="1" applyBorder="1" applyAlignment="1">
      <alignment horizontal="right" vertical="center"/>
    </xf>
    <xf numFmtId="3" fontId="9" fillId="0" borderId="0" xfId="0" applyNumberFormat="1" applyFont="1" applyBorder="1"/>
    <xf numFmtId="3" fontId="10" fillId="0" borderId="0" xfId="0" applyNumberFormat="1" applyFont="1" applyBorder="1"/>
    <xf numFmtId="3" fontId="9" fillId="0" borderId="0" xfId="0" applyNumberFormat="1" applyFont="1" applyBorder="1" applyAlignment="1">
      <alignment vertical="center"/>
    </xf>
    <xf numFmtId="3" fontId="11" fillId="0" borderId="0" xfId="0" applyNumberFormat="1" applyFont="1" applyBorder="1" applyAlignment="1">
      <alignment vertical="center"/>
    </xf>
    <xf numFmtId="4" fontId="10" fillId="0" borderId="0" xfId="0" applyNumberFormat="1" applyFont="1"/>
    <xf numFmtId="0" fontId="19" fillId="0" borderId="5" xfId="0" applyFont="1" applyBorder="1" applyAlignment="1">
      <alignment horizontal="center" vertical="center"/>
    </xf>
    <xf numFmtId="0" fontId="20" fillId="0" borderId="0" xfId="0" applyFont="1" applyAlignment="1">
      <alignment horizontal="center"/>
    </xf>
    <xf numFmtId="164" fontId="10" fillId="0" borderId="5" xfId="0" applyNumberFormat="1" applyFont="1" applyBorder="1" applyAlignment="1">
      <alignment horizontal="right" vertical="center"/>
    </xf>
    <xf numFmtId="4" fontId="17" fillId="3" borderId="5" xfId="0" applyNumberFormat="1" applyFont="1" applyFill="1" applyBorder="1" applyAlignment="1" applyProtection="1">
      <alignment vertical="center" wrapText="1"/>
    </xf>
    <xf numFmtId="4" fontId="10" fillId="7" borderId="5" xfId="0" applyNumberFormat="1" applyFont="1" applyFill="1" applyBorder="1" applyAlignment="1">
      <alignment horizontal="right" vertical="center" wrapText="1"/>
    </xf>
    <xf numFmtId="4" fontId="10" fillId="12" borderId="5" xfId="0" applyNumberFormat="1" applyFont="1" applyFill="1" applyBorder="1" applyAlignment="1">
      <alignment horizontal="right" vertical="center" wrapText="1"/>
    </xf>
    <xf numFmtId="4" fontId="9" fillId="12" borderId="5" xfId="0" applyNumberFormat="1" applyFont="1" applyFill="1" applyBorder="1" applyAlignment="1">
      <alignment horizontal="right" vertical="center" wrapText="1"/>
    </xf>
    <xf numFmtId="4" fontId="31" fillId="8" borderId="18" xfId="0" applyNumberFormat="1" applyFont="1" applyFill="1" applyBorder="1" applyAlignment="1">
      <alignment horizontal="right" vertical="center" wrapText="1"/>
    </xf>
    <xf numFmtId="3" fontId="29" fillId="0" borderId="5" xfId="0" applyNumberFormat="1" applyFont="1" applyBorder="1" applyAlignment="1">
      <alignment horizontal="center" vertical="center"/>
    </xf>
    <xf numFmtId="3" fontId="31" fillId="5" borderId="5" xfId="0" applyNumberFormat="1" applyFont="1" applyFill="1" applyBorder="1" applyAlignment="1">
      <alignment horizontal="right" vertical="center" wrapText="1"/>
    </xf>
    <xf numFmtId="4" fontId="18" fillId="5" borderId="5" xfId="0" applyNumberFormat="1" applyFont="1" applyFill="1" applyBorder="1" applyAlignment="1">
      <alignment horizontal="right" vertical="center" wrapText="1"/>
    </xf>
    <xf numFmtId="3" fontId="27" fillId="3" borderId="0" xfId="0" applyNumberFormat="1" applyFont="1" applyFill="1" applyAlignment="1">
      <alignment horizontal="right" vertical="center"/>
    </xf>
    <xf numFmtId="3" fontId="27" fillId="3" borderId="0" xfId="0" applyNumberFormat="1" applyFont="1" applyFill="1"/>
    <xf numFmtId="4" fontId="34" fillId="5" borderId="7" xfId="0" applyNumberFormat="1" applyFont="1" applyFill="1" applyBorder="1" applyAlignment="1">
      <alignment horizontal="right" vertical="center" wrapText="1"/>
    </xf>
    <xf numFmtId="49" fontId="11" fillId="7" borderId="15" xfId="0" applyNumberFormat="1" applyFont="1" applyFill="1" applyBorder="1" applyAlignment="1">
      <alignment vertical="center"/>
    </xf>
    <xf numFmtId="4" fontId="11" fillId="7" borderId="15" xfId="0" applyNumberFormat="1" applyFont="1" applyFill="1" applyBorder="1" applyAlignment="1">
      <alignment horizontal="right" vertical="center" wrapText="1"/>
    </xf>
    <xf numFmtId="3" fontId="24" fillId="0" borderId="5" xfId="0" applyNumberFormat="1" applyFont="1" applyBorder="1" applyAlignment="1">
      <alignment vertical="center"/>
    </xf>
    <xf numFmtId="4" fontId="24" fillId="0" borderId="5" xfId="0" applyNumberFormat="1" applyFont="1" applyBorder="1" applyAlignment="1">
      <alignment vertical="center"/>
    </xf>
    <xf numFmtId="4" fontId="16" fillId="7" borderId="7" xfId="0" applyNumberFormat="1" applyFont="1" applyFill="1" applyBorder="1" applyAlignment="1">
      <alignment horizontal="right" vertical="center" wrapText="1"/>
    </xf>
    <xf numFmtId="4" fontId="16" fillId="12" borderId="7" xfId="0" applyNumberFormat="1" applyFont="1" applyFill="1" applyBorder="1" applyAlignment="1">
      <alignment horizontal="right" vertical="center" wrapText="1"/>
    </xf>
    <xf numFmtId="4" fontId="16" fillId="7" borderId="17" xfId="0" applyNumberFormat="1" applyFont="1" applyFill="1" applyBorder="1" applyAlignment="1">
      <alignment horizontal="right" vertical="center" wrapText="1"/>
    </xf>
    <xf numFmtId="4" fontId="18" fillId="5" borderId="18" xfId="0" applyNumberFormat="1" applyFont="1" applyFill="1" applyBorder="1" applyAlignment="1">
      <alignment horizontal="right" vertical="center" wrapText="1"/>
    </xf>
    <xf numFmtId="0" fontId="35" fillId="3" borderId="5" xfId="0" applyNumberFormat="1" applyFont="1" applyFill="1" applyBorder="1" applyAlignment="1" applyProtection="1">
      <alignment horizontal="center" vertical="center" wrapText="1"/>
    </xf>
    <xf numFmtId="0" fontId="36" fillId="0" borderId="0" xfId="0" applyNumberFormat="1" applyFont="1" applyFill="1" applyBorder="1" applyAlignment="1" applyProtection="1">
      <alignment vertical="center" wrapText="1"/>
    </xf>
    <xf numFmtId="0" fontId="35" fillId="0" borderId="3" xfId="0" quotePrefix="1" applyFont="1" applyBorder="1" applyAlignment="1">
      <alignment horizontal="left" wrapText="1"/>
    </xf>
    <xf numFmtId="0" fontId="35" fillId="0" borderId="4" xfId="0" quotePrefix="1" applyFont="1" applyBorder="1" applyAlignment="1">
      <alignment horizontal="left" wrapText="1"/>
    </xf>
    <xf numFmtId="0" fontId="35" fillId="0" borderId="4" xfId="0" quotePrefix="1" applyFont="1" applyBorder="1" applyAlignment="1">
      <alignment horizontal="center" wrapText="1"/>
    </xf>
    <xf numFmtId="0" fontId="35" fillId="0" borderId="4" xfId="0" quotePrefix="1" applyNumberFormat="1" applyFont="1" applyFill="1" applyBorder="1" applyAlignment="1" applyProtection="1">
      <alignment horizontal="left"/>
    </xf>
    <xf numFmtId="4" fontId="35" fillId="4" borderId="5" xfId="0" applyNumberFormat="1" applyFont="1" applyFill="1" applyBorder="1" applyAlignment="1">
      <alignment horizontal="right"/>
    </xf>
    <xf numFmtId="4" fontId="35" fillId="0" borderId="5" xfId="0" applyNumberFormat="1" applyFont="1" applyFill="1" applyBorder="1" applyAlignment="1">
      <alignment horizontal="right"/>
    </xf>
    <xf numFmtId="0" fontId="37" fillId="4" borderId="3" xfId="0" applyFont="1" applyFill="1" applyBorder="1" applyAlignment="1">
      <alignment horizontal="left" vertical="center"/>
    </xf>
    <xf numFmtId="0" fontId="38" fillId="4" borderId="4" xfId="0" applyNumberFormat="1" applyFont="1" applyFill="1" applyBorder="1" applyAlignment="1" applyProtection="1">
      <alignment vertical="center"/>
    </xf>
    <xf numFmtId="4" fontId="35" fillId="0" borderId="5" xfId="0" applyNumberFormat="1" applyFont="1" applyBorder="1" applyAlignment="1">
      <alignment horizontal="right"/>
    </xf>
    <xf numFmtId="0" fontId="36" fillId="0" borderId="0" xfId="0" applyNumberFormat="1" applyFont="1" applyFill="1" applyBorder="1" applyAlignment="1" applyProtection="1"/>
    <xf numFmtId="4" fontId="37" fillId="13" borderId="3" xfId="0" quotePrefix="1" applyNumberFormat="1" applyFont="1" applyFill="1" applyBorder="1" applyAlignment="1">
      <alignment horizontal="right"/>
    </xf>
    <xf numFmtId="4" fontId="37" fillId="4" borderId="3" xfId="0" quotePrefix="1" applyNumberFormat="1" applyFont="1" applyFill="1" applyBorder="1" applyAlignment="1">
      <alignment horizontal="right"/>
    </xf>
    <xf numFmtId="0" fontId="39" fillId="0" borderId="0" xfId="0" applyFont="1"/>
    <xf numFmtId="0" fontId="35" fillId="0" borderId="0" xfId="0" applyNumberFormat="1" applyFont="1" applyFill="1" applyBorder="1" applyAlignment="1" applyProtection="1">
      <alignment horizontal="center" vertical="center" wrapText="1"/>
    </xf>
    <xf numFmtId="0" fontId="35" fillId="0" borderId="0" xfId="0" applyNumberFormat="1" applyFont="1" applyFill="1" applyBorder="1" applyAlignment="1" applyProtection="1">
      <alignment horizontal="left" wrapText="1"/>
    </xf>
    <xf numFmtId="0" fontId="36" fillId="0" borderId="0" xfId="0" applyNumberFormat="1" applyFont="1" applyFill="1" applyBorder="1" applyAlignment="1" applyProtection="1">
      <alignment wrapText="1"/>
    </xf>
    <xf numFmtId="0" fontId="35" fillId="0" borderId="11" xfId="0" applyNumberFormat="1" applyFont="1" applyFill="1" applyBorder="1" applyAlignment="1" applyProtection="1">
      <alignment horizontal="center" vertical="center" wrapText="1"/>
    </xf>
    <xf numFmtId="0" fontId="41" fillId="0" borderId="11" xfId="0" applyFont="1" applyBorder="1" applyAlignment="1">
      <alignment horizontal="center" vertical="center"/>
    </xf>
    <xf numFmtId="0" fontId="36" fillId="0" borderId="0" xfId="0" applyNumberFormat="1" applyFont="1" applyFill="1" applyBorder="1" applyAlignment="1" applyProtection="1">
      <alignment horizontal="center" vertical="center" wrapText="1"/>
    </xf>
    <xf numFmtId="0" fontId="35" fillId="0" borderId="0" xfId="0" quotePrefix="1" applyNumberFormat="1" applyFont="1" applyFill="1" applyBorder="1" applyAlignment="1" applyProtection="1">
      <alignment horizontal="center" vertical="center" wrapText="1"/>
    </xf>
    <xf numFmtId="0" fontId="40" fillId="0" borderId="0" xfId="0" applyFont="1" applyAlignment="1">
      <alignment wrapText="1"/>
    </xf>
    <xf numFmtId="4" fontId="37" fillId="4" borderId="5" xfId="0" applyNumberFormat="1" applyFont="1" applyFill="1" applyBorder="1" applyAlignment="1">
      <alignment wrapText="1"/>
    </xf>
    <xf numFmtId="0" fontId="19" fillId="0" borderId="6" xfId="0" applyFont="1" applyBorder="1" applyAlignment="1">
      <alignment horizontal="left"/>
    </xf>
    <xf numFmtId="0" fontId="10" fillId="0" borderId="5" xfId="0" applyFont="1" applyBorder="1"/>
    <xf numFmtId="164" fontId="10" fillId="0" borderId="5" xfId="0" applyNumberFormat="1" applyFont="1" applyBorder="1" applyAlignment="1">
      <alignment horizontal="right"/>
    </xf>
    <xf numFmtId="164" fontId="10" fillId="3" borderId="5" xfId="0" applyNumberFormat="1" applyFont="1" applyFill="1" applyBorder="1" applyAlignment="1">
      <alignment horizontal="right" vertical="center"/>
    </xf>
    <xf numFmtId="4" fontId="17" fillId="0" borderId="5" xfId="0" applyNumberFormat="1" applyFont="1" applyFill="1" applyBorder="1" applyAlignment="1" applyProtection="1">
      <alignment vertical="center" wrapText="1"/>
    </xf>
    <xf numFmtId="0" fontId="10" fillId="5" borderId="5" xfId="0" applyFont="1" applyFill="1" applyBorder="1" applyAlignment="1">
      <alignment horizontal="right" vertical="center"/>
    </xf>
    <xf numFmtId="49" fontId="10" fillId="5" borderId="5" xfId="0" applyNumberFormat="1" applyFont="1" applyFill="1" applyBorder="1" applyAlignment="1">
      <alignment horizontal="left" vertical="center" wrapText="1"/>
    </xf>
    <xf numFmtId="0" fontId="10" fillId="3" borderId="5" xfId="0" applyFont="1" applyFill="1" applyBorder="1" applyAlignment="1">
      <alignment horizontal="right" vertical="center"/>
    </xf>
    <xf numFmtId="49" fontId="10" fillId="5" borderId="5" xfId="0" applyNumberFormat="1" applyFont="1" applyFill="1" applyBorder="1" applyAlignment="1">
      <alignment horizontal="center" vertical="center"/>
    </xf>
    <xf numFmtId="0" fontId="12" fillId="5" borderId="5" xfId="0" applyFont="1" applyFill="1" applyBorder="1" applyAlignment="1">
      <alignment horizontal="center" vertical="center"/>
    </xf>
    <xf numFmtId="4" fontId="12" fillId="5" borderId="5" xfId="0" applyNumberFormat="1" applyFont="1" applyFill="1" applyBorder="1" applyAlignment="1">
      <alignment horizontal="right" vertical="center"/>
    </xf>
    <xf numFmtId="3" fontId="10" fillId="5" borderId="5" xfId="0" applyNumberFormat="1" applyFont="1" applyFill="1" applyBorder="1" applyAlignment="1">
      <alignment horizontal="center" vertical="center" wrapText="1"/>
    </xf>
    <xf numFmtId="3" fontId="10" fillId="5" borderId="5" xfId="0" applyNumberFormat="1" applyFont="1" applyFill="1" applyBorder="1" applyAlignment="1">
      <alignment horizontal="right" vertical="center" wrapText="1"/>
    </xf>
    <xf numFmtId="0" fontId="12" fillId="3" borderId="5" xfId="0" applyFont="1" applyFill="1" applyBorder="1" applyAlignment="1">
      <alignment vertical="center"/>
    </xf>
    <xf numFmtId="0" fontId="12" fillId="5" borderId="5" xfId="0" applyFont="1" applyFill="1" applyBorder="1" applyAlignment="1">
      <alignment horizontal="right" vertical="center"/>
    </xf>
    <xf numFmtId="49" fontId="12" fillId="5" borderId="5" xfId="0" applyNumberFormat="1" applyFont="1" applyFill="1" applyBorder="1" applyAlignment="1">
      <alignment horizontal="right" vertical="center"/>
    </xf>
    <xf numFmtId="49" fontId="10" fillId="3" borderId="5" xfId="0" applyNumberFormat="1" applyFont="1" applyFill="1" applyBorder="1" applyAlignment="1">
      <alignment horizontal="right" vertical="center"/>
    </xf>
    <xf numFmtId="4" fontId="10" fillId="5" borderId="5" xfId="0" applyNumberFormat="1" applyFont="1" applyFill="1" applyBorder="1" applyAlignment="1">
      <alignment vertical="center"/>
    </xf>
    <xf numFmtId="4" fontId="45" fillId="12" borderId="5" xfId="0" applyNumberFormat="1" applyFont="1" applyFill="1" applyBorder="1" applyAlignment="1">
      <alignment horizontal="right" vertical="center" wrapText="1"/>
    </xf>
    <xf numFmtId="4" fontId="9" fillId="7" borderId="5" xfId="0" applyNumberFormat="1" applyFont="1" applyFill="1" applyBorder="1" applyAlignment="1">
      <alignment horizontal="right" vertical="center" wrapText="1"/>
    </xf>
    <xf numFmtId="49" fontId="14" fillId="5" borderId="5" xfId="0" applyNumberFormat="1" applyFont="1" applyFill="1" applyBorder="1" applyAlignment="1">
      <alignment horizontal="center" vertical="center"/>
    </xf>
    <xf numFmtId="4" fontId="34" fillId="5" borderId="18" xfId="0" applyNumberFormat="1" applyFont="1" applyFill="1" applyBorder="1" applyAlignment="1">
      <alignment horizontal="right" vertical="center" wrapText="1"/>
    </xf>
    <xf numFmtId="0" fontId="34" fillId="3" borderId="7" xfId="0" applyFont="1" applyFill="1" applyBorder="1" applyAlignment="1">
      <alignment horizontal="center" vertical="center"/>
    </xf>
    <xf numFmtId="0" fontId="34" fillId="3" borderId="7" xfId="0" applyFont="1" applyFill="1" applyBorder="1" applyAlignment="1">
      <alignment horizontal="left" vertical="center" wrapText="1"/>
    </xf>
    <xf numFmtId="4" fontId="34" fillId="3" borderId="7" xfId="0" applyNumberFormat="1" applyFont="1" applyFill="1" applyBorder="1" applyAlignment="1">
      <alignment horizontal="right" vertical="center"/>
    </xf>
    <xf numFmtId="4" fontId="18" fillId="3" borderId="7" xfId="0" applyNumberFormat="1" applyFont="1" applyFill="1" applyBorder="1" applyAlignment="1">
      <alignment horizontal="right" vertical="center"/>
    </xf>
    <xf numFmtId="0" fontId="18" fillId="3" borderId="7" xfId="0" applyFont="1" applyFill="1" applyBorder="1" applyAlignment="1">
      <alignment horizontal="center" vertical="center"/>
    </xf>
    <xf numFmtId="0" fontId="18" fillId="3" borderId="7" xfId="0" applyFont="1" applyFill="1" applyBorder="1" applyAlignment="1">
      <alignment horizontal="left" vertical="center" wrapText="1"/>
    </xf>
    <xf numFmtId="4" fontId="18" fillId="3" borderId="7" xfId="0" applyNumberFormat="1" applyFont="1" applyFill="1" applyBorder="1" applyAlignment="1">
      <alignment vertical="center"/>
    </xf>
    <xf numFmtId="49" fontId="14" fillId="5" borderId="3" xfId="0" applyNumberFormat="1" applyFont="1" applyFill="1" applyBorder="1" applyAlignment="1">
      <alignment vertical="center"/>
    </xf>
    <xf numFmtId="4" fontId="14" fillId="5" borderId="5" xfId="0" applyNumberFormat="1" applyFont="1" applyFill="1" applyBorder="1" applyAlignment="1">
      <alignment horizontal="right" vertical="center" wrapText="1"/>
    </xf>
    <xf numFmtId="4" fontId="22" fillId="3" borderId="8" xfId="0" applyNumberFormat="1" applyFont="1" applyFill="1" applyBorder="1" applyAlignment="1">
      <alignment vertical="center" wrapText="1"/>
    </xf>
    <xf numFmtId="4" fontId="25" fillId="3" borderId="5" xfId="0" applyNumberFormat="1" applyFont="1" applyFill="1" applyBorder="1"/>
    <xf numFmtId="3" fontId="25" fillId="3" borderId="5" xfId="0" applyNumberFormat="1" applyFont="1" applyFill="1" applyBorder="1"/>
    <xf numFmtId="1" fontId="18" fillId="5" borderId="5" xfId="0" applyNumberFormat="1" applyFont="1" applyFill="1" applyBorder="1" applyAlignment="1">
      <alignment horizontal="center" vertical="center"/>
    </xf>
    <xf numFmtId="3" fontId="18" fillId="5" borderId="5" xfId="0" applyNumberFormat="1" applyFont="1" applyFill="1" applyBorder="1" applyAlignment="1">
      <alignment horizontal="left" vertical="center"/>
    </xf>
    <xf numFmtId="4" fontId="14" fillId="5" borderId="5" xfId="0" applyNumberFormat="1" applyFont="1" applyFill="1" applyBorder="1" applyAlignment="1">
      <alignment vertical="center" wrapText="1"/>
    </xf>
    <xf numFmtId="49" fontId="14" fillId="5" borderId="8" xfId="0" applyNumberFormat="1" applyFont="1" applyFill="1" applyBorder="1" applyAlignment="1">
      <alignment horizontal="center" vertical="center"/>
    </xf>
    <xf numFmtId="49" fontId="14" fillId="5" borderId="8" xfId="0" applyNumberFormat="1" applyFont="1" applyFill="1" applyBorder="1" applyAlignment="1">
      <alignment vertical="center"/>
    </xf>
    <xf numFmtId="4" fontId="14" fillId="5" borderId="8" xfId="0" applyNumberFormat="1" applyFont="1" applyFill="1" applyBorder="1" applyAlignment="1">
      <alignment horizontal="right" vertical="center"/>
    </xf>
    <xf numFmtId="49" fontId="10" fillId="12" borderId="5" xfId="0" applyNumberFormat="1" applyFont="1" applyFill="1" applyBorder="1" applyAlignment="1">
      <alignment horizontal="center" vertical="center"/>
    </xf>
    <xf numFmtId="49" fontId="10" fillId="12" borderId="5" xfId="0" applyNumberFormat="1" applyFont="1" applyFill="1" applyBorder="1" applyAlignment="1">
      <alignment vertical="center"/>
    </xf>
    <xf numFmtId="4" fontId="10" fillId="11" borderId="5" xfId="0" applyNumberFormat="1" applyFont="1" applyFill="1" applyBorder="1" applyAlignment="1">
      <alignment horizontal="right" vertical="center"/>
    </xf>
    <xf numFmtId="4" fontId="18" fillId="12" borderId="7" xfId="0" applyNumberFormat="1" applyFont="1" applyFill="1" applyBorder="1" applyAlignment="1">
      <alignment horizontal="right" vertical="center" wrapText="1"/>
    </xf>
    <xf numFmtId="4" fontId="10" fillId="12" borderId="5" xfId="0" applyNumberFormat="1" applyFont="1" applyFill="1" applyBorder="1" applyAlignment="1">
      <alignment horizontal="right" vertical="center"/>
    </xf>
    <xf numFmtId="4" fontId="33" fillId="6" borderId="5" xfId="0" applyNumberFormat="1" applyFont="1" applyFill="1" applyBorder="1" applyAlignment="1">
      <alignment vertical="center" wrapText="1"/>
    </xf>
    <xf numFmtId="4" fontId="9" fillId="6" borderId="15" xfId="0" applyNumberFormat="1" applyFont="1" applyFill="1" applyBorder="1" applyAlignment="1">
      <alignment vertical="center"/>
    </xf>
    <xf numFmtId="0" fontId="37" fillId="13" borderId="3" xfId="0" applyNumberFormat="1" applyFont="1" applyFill="1" applyBorder="1" applyAlignment="1" applyProtection="1">
      <alignment horizontal="left" vertical="center" wrapText="1"/>
    </xf>
    <xf numFmtId="0" fontId="37" fillId="13" borderId="4" xfId="0" applyNumberFormat="1" applyFont="1" applyFill="1" applyBorder="1" applyAlignment="1" applyProtection="1">
      <alignment horizontal="left" vertical="center" wrapText="1"/>
    </xf>
    <xf numFmtId="0" fontId="37" fillId="13" borderId="6" xfId="0" applyNumberFormat="1" applyFont="1" applyFill="1" applyBorder="1" applyAlignment="1" applyProtection="1">
      <alignment horizontal="left" vertical="center" wrapText="1"/>
    </xf>
    <xf numFmtId="0" fontId="37" fillId="4" borderId="3" xfId="0" quotePrefix="1" applyNumberFormat="1" applyFont="1" applyFill="1" applyBorder="1" applyAlignment="1" applyProtection="1">
      <alignment horizontal="left" vertical="center" wrapText="1"/>
    </xf>
    <xf numFmtId="0" fontId="38" fillId="4" borderId="4" xfId="0" applyNumberFormat="1" applyFont="1" applyFill="1" applyBorder="1" applyAlignment="1" applyProtection="1">
      <alignment vertical="center" wrapText="1"/>
    </xf>
    <xf numFmtId="4" fontId="37" fillId="4" borderId="5" xfId="0" applyNumberFormat="1" applyFont="1" applyFill="1" applyBorder="1" applyAlignment="1" applyProtection="1">
      <alignment horizontal="left" vertical="center" wrapText="1"/>
    </xf>
    <xf numFmtId="0" fontId="42" fillId="0" borderId="0" xfId="0" applyNumberFormat="1" applyFont="1" applyFill="1" applyBorder="1" applyAlignment="1" applyProtection="1">
      <alignment wrapText="1"/>
    </xf>
    <xf numFmtId="0" fontId="40" fillId="0" borderId="0" xfId="0" applyNumberFormat="1" applyFont="1" applyFill="1" applyBorder="1" applyAlignment="1" applyProtection="1">
      <alignment wrapText="1"/>
    </xf>
    <xf numFmtId="0" fontId="37" fillId="4" borderId="3" xfId="0" applyNumberFormat="1" applyFont="1" applyFill="1" applyBorder="1" applyAlignment="1" applyProtection="1">
      <alignment horizontal="left" vertical="center" wrapText="1"/>
    </xf>
    <xf numFmtId="0" fontId="38" fillId="4" borderId="4" xfId="0" applyNumberFormat="1" applyFont="1" applyFill="1" applyBorder="1" applyAlignment="1" applyProtection="1">
      <alignment vertical="center"/>
    </xf>
    <xf numFmtId="0" fontId="35" fillId="0" borderId="0" xfId="0" applyNumberFormat="1" applyFont="1" applyFill="1" applyBorder="1" applyAlignment="1" applyProtection="1">
      <alignment horizontal="center" vertical="center" wrapText="1"/>
    </xf>
    <xf numFmtId="0" fontId="40" fillId="0" borderId="0" xfId="0" applyFont="1" applyAlignment="1">
      <alignment wrapText="1"/>
    </xf>
    <xf numFmtId="0" fontId="36" fillId="0" borderId="0" xfId="0" applyNumberFormat="1" applyFont="1" applyFill="1" applyBorder="1" applyAlignment="1" applyProtection="1">
      <alignment vertical="center" wrapText="1"/>
    </xf>
    <xf numFmtId="0" fontId="37" fillId="0" borderId="3" xfId="0" applyNumberFormat="1" applyFont="1" applyFill="1" applyBorder="1" applyAlignment="1" applyProtection="1">
      <alignment horizontal="left" vertical="center" wrapText="1"/>
    </xf>
    <xf numFmtId="0" fontId="38" fillId="0" borderId="4" xfId="0" applyNumberFormat="1" applyFont="1" applyFill="1" applyBorder="1" applyAlignment="1" applyProtection="1">
      <alignment vertical="center" wrapText="1"/>
    </xf>
    <xf numFmtId="0" fontId="38" fillId="0" borderId="4" xfId="0" applyNumberFormat="1" applyFont="1" applyFill="1" applyBorder="1" applyAlignment="1" applyProtection="1">
      <alignment vertical="center"/>
    </xf>
    <xf numFmtId="0" fontId="37" fillId="0" borderId="3" xfId="0" quotePrefix="1" applyFont="1" applyFill="1" applyBorder="1" applyAlignment="1">
      <alignment horizontal="left" vertical="center"/>
    </xf>
    <xf numFmtId="0" fontId="37" fillId="0" borderId="3" xfId="0" quotePrefix="1" applyNumberFormat="1" applyFont="1" applyFill="1" applyBorder="1" applyAlignment="1" applyProtection="1">
      <alignment horizontal="left" vertical="center" wrapText="1"/>
    </xf>
    <xf numFmtId="0" fontId="37" fillId="0" borderId="3" xfId="0" quotePrefix="1" applyFont="1" applyBorder="1" applyAlignment="1">
      <alignment horizontal="left" vertical="center"/>
    </xf>
    <xf numFmtId="0" fontId="20" fillId="0" borderId="0" xfId="0" applyFont="1" applyAlignment="1">
      <alignment horizontal="center"/>
    </xf>
    <xf numFmtId="0" fontId="17" fillId="0" borderId="3" xfId="0" applyNumberFormat="1" applyFont="1" applyFill="1" applyBorder="1" applyAlignment="1" applyProtection="1">
      <alignment horizontal="center" wrapText="1"/>
    </xf>
    <xf numFmtId="0" fontId="17" fillId="0" borderId="4" xfId="0" applyNumberFormat="1" applyFont="1" applyFill="1" applyBorder="1" applyAlignment="1" applyProtection="1">
      <alignment horizontal="center" wrapText="1"/>
    </xf>
    <xf numFmtId="0" fontId="17" fillId="0" borderId="6" xfId="0" applyNumberFormat="1" applyFont="1" applyFill="1" applyBorder="1" applyAlignment="1" applyProtection="1">
      <alignment horizontal="center" wrapText="1"/>
    </xf>
    <xf numFmtId="0" fontId="9" fillId="10" borderId="3" xfId="0" applyFont="1" applyFill="1" applyBorder="1" applyAlignment="1">
      <alignment horizontal="center"/>
    </xf>
    <xf numFmtId="0" fontId="9" fillId="10" borderId="4" xfId="0" applyFont="1" applyFill="1" applyBorder="1" applyAlignment="1">
      <alignment horizontal="center"/>
    </xf>
    <xf numFmtId="0" fontId="9" fillId="10" borderId="6" xfId="0" applyFont="1" applyFill="1" applyBorder="1" applyAlignment="1">
      <alignment horizontal="center"/>
    </xf>
    <xf numFmtId="0" fontId="9" fillId="0" borderId="5" xfId="0" applyFont="1" applyBorder="1" applyAlignment="1">
      <alignment horizontal="center" vertical="center"/>
    </xf>
    <xf numFmtId="0" fontId="9" fillId="10" borderId="3" xfId="0" applyFont="1" applyFill="1" applyBorder="1" applyAlignment="1">
      <alignment horizontal="left"/>
    </xf>
    <xf numFmtId="0" fontId="9" fillId="10" borderId="4" xfId="0" applyFont="1" applyFill="1" applyBorder="1" applyAlignment="1">
      <alignment horizontal="left"/>
    </xf>
    <xf numFmtId="0" fontId="9" fillId="10" borderId="6" xfId="0" applyFont="1" applyFill="1" applyBorder="1" applyAlignment="1">
      <alignment horizontal="left"/>
    </xf>
    <xf numFmtId="0" fontId="10" fillId="0" borderId="3" xfId="0" applyFont="1" applyBorder="1" applyAlignment="1">
      <alignment horizontal="left"/>
    </xf>
    <xf numFmtId="0" fontId="10" fillId="0" borderId="4" xfId="0" applyFont="1" applyBorder="1" applyAlignment="1">
      <alignment horizontal="left"/>
    </xf>
    <xf numFmtId="0" fontId="10" fillId="0" borderId="6" xfId="0" applyFont="1" applyBorder="1" applyAlignment="1">
      <alignment horizontal="left"/>
    </xf>
    <xf numFmtId="0" fontId="19" fillId="0" borderId="5" xfId="0" applyFont="1" applyBorder="1" applyAlignment="1">
      <alignment horizontal="center" vertical="center"/>
    </xf>
    <xf numFmtId="0" fontId="15" fillId="10" borderId="3" xfId="0" applyNumberFormat="1" applyFont="1" applyFill="1" applyBorder="1" applyAlignment="1" applyProtection="1">
      <alignment horizontal="center" wrapText="1"/>
    </xf>
    <xf numFmtId="0" fontId="15" fillId="10" borderId="4" xfId="0" applyNumberFormat="1" applyFont="1" applyFill="1" applyBorder="1" applyAlignment="1" applyProtection="1">
      <alignment horizontal="center" wrapText="1"/>
    </xf>
    <xf numFmtId="0" fontId="15" fillId="10" borderId="6" xfId="0" applyNumberFormat="1" applyFont="1" applyFill="1" applyBorder="1" applyAlignment="1" applyProtection="1">
      <alignment horizontal="center" wrapText="1"/>
    </xf>
    <xf numFmtId="0" fontId="9" fillId="10" borderId="3" xfId="0" applyFont="1" applyFill="1" applyBorder="1" applyAlignment="1">
      <alignment horizontal="left" vertical="center"/>
    </xf>
    <xf numFmtId="0" fontId="9" fillId="10" borderId="4" xfId="0" applyFont="1" applyFill="1" applyBorder="1" applyAlignment="1">
      <alignment horizontal="left" vertical="center"/>
    </xf>
    <xf numFmtId="0" fontId="9" fillId="10" borderId="6" xfId="0" applyFont="1" applyFill="1" applyBorder="1" applyAlignment="1">
      <alignment horizontal="left" vertical="center"/>
    </xf>
    <xf numFmtId="0" fontId="10" fillId="0" borderId="3" xfId="0" applyFont="1" applyBorder="1" applyAlignment="1">
      <alignment horizontal="left" vertical="center"/>
    </xf>
    <xf numFmtId="0" fontId="10" fillId="0" borderId="4" xfId="0" applyFont="1" applyBorder="1" applyAlignment="1">
      <alignment horizontal="left" vertical="center"/>
    </xf>
    <xf numFmtId="0" fontId="10" fillId="0" borderId="6" xfId="0" applyFont="1" applyBorder="1" applyAlignment="1">
      <alignment horizontal="left" vertical="center"/>
    </xf>
    <xf numFmtId="0" fontId="17" fillId="0" borderId="3" xfId="10" applyFont="1" applyFill="1" applyBorder="1" applyAlignment="1">
      <alignment horizontal="center" wrapText="1"/>
    </xf>
    <xf numFmtId="0" fontId="17" fillId="0" borderId="4" xfId="10" applyFont="1" applyFill="1" applyBorder="1" applyAlignment="1">
      <alignment horizontal="center" wrapText="1"/>
    </xf>
    <xf numFmtId="0" fontId="17" fillId="0" borderId="6" xfId="10" applyFont="1" applyFill="1" applyBorder="1" applyAlignment="1">
      <alignment horizontal="center" wrapText="1"/>
    </xf>
    <xf numFmtId="0" fontId="21" fillId="0" borderId="3" xfId="9" applyFont="1" applyFill="1" applyBorder="1" applyAlignment="1">
      <alignment horizontal="center" vertical="center" wrapText="1"/>
    </xf>
    <xf numFmtId="0" fontId="21" fillId="0" borderId="4" xfId="9" applyFont="1" applyFill="1" applyBorder="1" applyAlignment="1">
      <alignment horizontal="center" vertical="center" wrapText="1"/>
    </xf>
    <xf numFmtId="0" fontId="21" fillId="0" borderId="6" xfId="9" applyFont="1" applyFill="1" applyBorder="1" applyAlignment="1">
      <alignment horizontal="center" vertical="center" wrapText="1"/>
    </xf>
    <xf numFmtId="0" fontId="18" fillId="0" borderId="3" xfId="9" applyFont="1" applyFill="1" applyBorder="1" applyAlignment="1">
      <alignment horizontal="center" vertical="center" wrapText="1"/>
    </xf>
    <xf numFmtId="0" fontId="18" fillId="0" borderId="4" xfId="9" applyFont="1" applyFill="1" applyBorder="1" applyAlignment="1">
      <alignment horizontal="center" vertical="center" wrapText="1"/>
    </xf>
    <xf numFmtId="0" fontId="18" fillId="0" borderId="6" xfId="9" applyFont="1" applyFill="1" applyBorder="1" applyAlignment="1">
      <alignment horizontal="center" vertical="center" wrapText="1"/>
    </xf>
    <xf numFmtId="0" fontId="20" fillId="0" borderId="0" xfId="0" applyFont="1" applyAlignment="1">
      <alignment horizontal="left"/>
    </xf>
    <xf numFmtId="0" fontId="9" fillId="3" borderId="0" xfId="1" applyFont="1" applyFill="1" applyAlignment="1">
      <alignment horizontal="center" vertical="center"/>
    </xf>
    <xf numFmtId="3" fontId="9" fillId="2" borderId="5" xfId="0" applyNumberFormat="1" applyFont="1" applyFill="1" applyBorder="1" applyAlignment="1">
      <alignment horizontal="center" vertical="center"/>
    </xf>
    <xf numFmtId="0" fontId="11" fillId="5" borderId="5" xfId="0" applyFont="1" applyFill="1" applyBorder="1" applyAlignment="1">
      <alignment horizontal="center" vertical="center" wrapText="1"/>
    </xf>
    <xf numFmtId="3" fontId="9" fillId="5" borderId="9" xfId="0" applyNumberFormat="1" applyFont="1" applyFill="1" applyBorder="1" applyAlignment="1">
      <alignment horizontal="center" vertical="center" wrapText="1"/>
    </xf>
    <xf numFmtId="3" fontId="9" fillId="5" borderId="0" xfId="0" applyNumberFormat="1" applyFont="1" applyFill="1" applyAlignment="1">
      <alignment horizontal="center" vertical="center" wrapText="1"/>
    </xf>
    <xf numFmtId="3" fontId="9" fillId="2" borderId="13" xfId="0" applyNumberFormat="1" applyFont="1" applyFill="1" applyBorder="1" applyAlignment="1">
      <alignment horizontal="center" vertical="center" wrapText="1"/>
    </xf>
    <xf numFmtId="3" fontId="9" fillId="2" borderId="11" xfId="0" applyNumberFormat="1" applyFont="1" applyFill="1" applyBorder="1" applyAlignment="1">
      <alignment horizontal="center" vertical="center" wrapText="1"/>
    </xf>
    <xf numFmtId="3" fontId="11" fillId="2" borderId="5" xfId="0" applyNumberFormat="1" applyFont="1" applyFill="1" applyBorder="1" applyAlignment="1">
      <alignment horizontal="center" vertical="center"/>
    </xf>
    <xf numFmtId="0" fontId="15" fillId="4" borderId="3" xfId="0" applyNumberFormat="1" applyFont="1" applyFill="1" applyBorder="1" applyAlignment="1" applyProtection="1">
      <alignment horizontal="center" vertical="center" wrapText="1"/>
    </xf>
    <xf numFmtId="0" fontId="15" fillId="4" borderId="4" xfId="0" applyNumberFormat="1" applyFont="1" applyFill="1" applyBorder="1" applyAlignment="1" applyProtection="1">
      <alignment horizontal="center" vertical="center" wrapText="1"/>
    </xf>
    <xf numFmtId="0" fontId="15" fillId="4" borderId="6" xfId="0" applyNumberFormat="1" applyFont="1" applyFill="1" applyBorder="1" applyAlignment="1" applyProtection="1">
      <alignment horizontal="center" vertical="center" wrapText="1"/>
    </xf>
    <xf numFmtId="0" fontId="15" fillId="0" borderId="0" xfId="0" applyNumberFormat="1" applyFont="1" applyFill="1" applyBorder="1" applyAlignment="1" applyProtection="1">
      <alignment horizontal="center" vertical="center" wrapText="1"/>
    </xf>
    <xf numFmtId="0" fontId="43" fillId="0" borderId="0" xfId="0" applyFont="1" applyAlignment="1">
      <alignment horizontal="center"/>
    </xf>
    <xf numFmtId="3" fontId="16" fillId="0" borderId="0" xfId="0" applyNumberFormat="1" applyFont="1" applyAlignment="1">
      <alignment horizontal="center" vertical="center"/>
    </xf>
    <xf numFmtId="0" fontId="9" fillId="3" borderId="0" xfId="1" applyFont="1" applyFill="1" applyAlignment="1">
      <alignment horizontal="center" vertical="center" wrapText="1"/>
    </xf>
    <xf numFmtId="0" fontId="10" fillId="3" borderId="0" xfId="1" applyFont="1" applyFill="1" applyAlignment="1">
      <alignment vertical="center" wrapText="1"/>
    </xf>
    <xf numFmtId="0" fontId="10" fillId="3" borderId="0" xfId="1" applyFont="1" applyFill="1" applyAlignment="1">
      <alignment wrapText="1"/>
    </xf>
    <xf numFmtId="0" fontId="28" fillId="5" borderId="10" xfId="0" applyFont="1" applyFill="1" applyBorder="1" applyAlignment="1">
      <alignment horizontal="center" vertical="center"/>
    </xf>
    <xf numFmtId="0" fontId="28" fillId="5" borderId="12" xfId="0" applyFont="1" applyFill="1" applyBorder="1" applyAlignment="1">
      <alignment horizontal="center" vertical="center"/>
    </xf>
    <xf numFmtId="0" fontId="24" fillId="3" borderId="0" xfId="1" applyFont="1" applyFill="1" applyAlignment="1">
      <alignment horizontal="center" vertical="center" wrapText="1"/>
    </xf>
    <xf numFmtId="1" fontId="9" fillId="8" borderId="3" xfId="0" applyNumberFormat="1" applyFont="1" applyFill="1" applyBorder="1" applyAlignment="1">
      <alignment horizontal="left" vertical="center"/>
    </xf>
    <xf numFmtId="1" fontId="32" fillId="8" borderId="6" xfId="0" applyNumberFormat="1" applyFont="1" applyFill="1" applyBorder="1" applyAlignment="1">
      <alignment horizontal="left" vertical="center"/>
    </xf>
    <xf numFmtId="3" fontId="24" fillId="0" borderId="0" xfId="0" applyNumberFormat="1" applyFont="1" applyAlignment="1">
      <alignment horizontal="center" vertical="center"/>
    </xf>
  </cellXfs>
  <cellStyles count="11">
    <cellStyle name="Normal_Sheet1" xfId="2"/>
    <cellStyle name="Normalno" xfId="0" builtinId="0" customBuiltin="1"/>
    <cellStyle name="Normalno 2" xfId="1"/>
    <cellStyle name="Normalno 2 2" xfId="5"/>
    <cellStyle name="Normalno 3" xfId="4"/>
    <cellStyle name="Normalno 3 2" xfId="3"/>
    <cellStyle name="Normalno 3 3" xfId="6"/>
    <cellStyle name="Normalno 4" xfId="7"/>
    <cellStyle name="Obično_List10" xfId="8"/>
    <cellStyle name="Obično_List4" xfId="9"/>
    <cellStyle name="Obično_List5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3"/>
  <sheetViews>
    <sheetView workbookViewId="0">
      <selection activeCell="H29" sqref="H29"/>
    </sheetView>
  </sheetViews>
  <sheetFormatPr defaultRowHeight="15.75" x14ac:dyDescent="0.25"/>
  <cols>
    <col min="1" max="4" width="9.140625" style="64"/>
    <col min="5" max="5" width="23.140625" style="64" customWidth="1"/>
    <col min="6" max="6" width="16.42578125" style="64" customWidth="1"/>
    <col min="7" max="7" width="16" style="64" customWidth="1"/>
    <col min="8" max="8" width="22.7109375" style="64" customWidth="1"/>
    <col min="9" max="9" width="12.140625" style="64" customWidth="1"/>
    <col min="10" max="16384" width="9.140625" style="64"/>
  </cols>
  <sheetData>
    <row r="1" spans="1:9" ht="76.5" customHeight="1" x14ac:dyDescent="0.25">
      <c r="A1" s="326" t="s">
        <v>135</v>
      </c>
      <c r="B1" s="326"/>
      <c r="C1" s="326"/>
      <c r="D1" s="326"/>
      <c r="E1" s="326"/>
      <c r="F1" s="326"/>
      <c r="G1" s="326"/>
      <c r="H1" s="326"/>
      <c r="I1" s="326"/>
    </row>
    <row r="2" spans="1:9" x14ac:dyDescent="0.25">
      <c r="A2" s="260"/>
      <c r="B2" s="260"/>
      <c r="C2" s="260"/>
      <c r="D2" s="260"/>
      <c r="E2" s="260"/>
      <c r="F2" s="260"/>
      <c r="G2" s="260"/>
      <c r="H2" s="260"/>
      <c r="I2" s="260"/>
    </row>
    <row r="3" spans="1:9" x14ac:dyDescent="0.25">
      <c r="A3" s="326" t="s">
        <v>14</v>
      </c>
      <c r="B3" s="326"/>
      <c r="C3" s="326"/>
      <c r="D3" s="326"/>
      <c r="E3" s="326"/>
      <c r="F3" s="326"/>
      <c r="G3" s="326"/>
      <c r="H3" s="326"/>
      <c r="I3" s="328"/>
    </row>
    <row r="4" spans="1:9" x14ac:dyDescent="0.25">
      <c r="A4" s="260"/>
      <c r="B4" s="260"/>
      <c r="C4" s="260"/>
      <c r="D4" s="260"/>
      <c r="E4" s="260"/>
      <c r="F4" s="260"/>
      <c r="G4" s="260"/>
      <c r="H4" s="260"/>
      <c r="I4" s="246"/>
    </row>
    <row r="5" spans="1:9" x14ac:dyDescent="0.25">
      <c r="A5" s="326" t="s">
        <v>95</v>
      </c>
      <c r="B5" s="327"/>
      <c r="C5" s="327"/>
      <c r="D5" s="327"/>
      <c r="E5" s="327"/>
      <c r="F5" s="327"/>
      <c r="G5" s="327"/>
      <c r="H5" s="327"/>
      <c r="I5" s="327"/>
    </row>
    <row r="6" spans="1:9" x14ac:dyDescent="0.25">
      <c r="A6" s="261"/>
      <c r="B6" s="262"/>
      <c r="C6" s="262"/>
      <c r="D6" s="262"/>
      <c r="E6" s="263"/>
      <c r="F6" s="264"/>
      <c r="G6" s="264"/>
      <c r="H6" s="264"/>
      <c r="I6" s="264"/>
    </row>
    <row r="7" spans="1:9" ht="25.5" x14ac:dyDescent="0.25">
      <c r="A7" s="247"/>
      <c r="B7" s="248"/>
      <c r="C7" s="248"/>
      <c r="D7" s="249"/>
      <c r="E7" s="250"/>
      <c r="F7" s="245" t="s">
        <v>122</v>
      </c>
      <c r="G7" s="245" t="s">
        <v>132</v>
      </c>
      <c r="H7" s="245" t="s">
        <v>129</v>
      </c>
      <c r="I7" s="245" t="s">
        <v>125</v>
      </c>
    </row>
    <row r="8" spans="1:9" x14ac:dyDescent="0.25">
      <c r="A8" s="324" t="s">
        <v>0</v>
      </c>
      <c r="B8" s="320"/>
      <c r="C8" s="320"/>
      <c r="D8" s="320"/>
      <c r="E8" s="325"/>
      <c r="F8" s="251">
        <f>F9+F10</f>
        <v>4643075</v>
      </c>
      <c r="G8" s="251">
        <f>G9+G10</f>
        <v>3957837</v>
      </c>
      <c r="H8" s="251">
        <f t="shared" ref="H8" si="0">H9+H10</f>
        <v>3044755</v>
      </c>
      <c r="I8" s="251">
        <f t="shared" ref="I8" si="1">I9+I10</f>
        <v>2902210.8600000003</v>
      </c>
    </row>
    <row r="9" spans="1:9" x14ac:dyDescent="0.25">
      <c r="A9" s="329" t="s">
        <v>63</v>
      </c>
      <c r="B9" s="330"/>
      <c r="C9" s="330"/>
      <c r="D9" s="330"/>
      <c r="E9" s="331"/>
      <c r="F9" s="252">
        <v>4634658</v>
      </c>
      <c r="G9" s="252">
        <v>3949420</v>
      </c>
      <c r="H9" s="252">
        <v>3042682.71</v>
      </c>
      <c r="I9" s="252">
        <v>2900001.93</v>
      </c>
    </row>
    <row r="10" spans="1:9" x14ac:dyDescent="0.25">
      <c r="A10" s="332" t="s">
        <v>64</v>
      </c>
      <c r="B10" s="331"/>
      <c r="C10" s="331"/>
      <c r="D10" s="331"/>
      <c r="E10" s="331"/>
      <c r="F10" s="252">
        <v>8417</v>
      </c>
      <c r="G10" s="252">
        <v>8417</v>
      </c>
      <c r="H10" s="252">
        <v>2072.29</v>
      </c>
      <c r="I10" s="252">
        <v>2208.9299999999998</v>
      </c>
    </row>
    <row r="11" spans="1:9" x14ac:dyDescent="0.25">
      <c r="A11" s="253" t="s">
        <v>3</v>
      </c>
      <c r="B11" s="254"/>
      <c r="C11" s="254"/>
      <c r="D11" s="254"/>
      <c r="E11" s="254"/>
      <c r="F11" s="251">
        <f>F12+F13</f>
        <v>4895562</v>
      </c>
      <c r="G11" s="251">
        <f>G12+G13</f>
        <v>5167462</v>
      </c>
      <c r="H11" s="251">
        <f t="shared" ref="H11" si="2">H12+H13</f>
        <v>3604132</v>
      </c>
      <c r="I11" s="251">
        <f t="shared" ref="I11" si="3">I12+I13</f>
        <v>3552459.33</v>
      </c>
    </row>
    <row r="12" spans="1:9" x14ac:dyDescent="0.25">
      <c r="A12" s="333" t="s">
        <v>65</v>
      </c>
      <c r="B12" s="330"/>
      <c r="C12" s="330"/>
      <c r="D12" s="330"/>
      <c r="E12" s="330"/>
      <c r="F12" s="252">
        <v>4490757</v>
      </c>
      <c r="G12" s="252">
        <v>4490757</v>
      </c>
      <c r="H12" s="252">
        <v>3501132</v>
      </c>
      <c r="I12" s="252">
        <v>2817687.21</v>
      </c>
    </row>
    <row r="13" spans="1:9" x14ac:dyDescent="0.25">
      <c r="A13" s="334" t="s">
        <v>66</v>
      </c>
      <c r="B13" s="331"/>
      <c r="C13" s="331"/>
      <c r="D13" s="331"/>
      <c r="E13" s="331"/>
      <c r="F13" s="255">
        <v>404805</v>
      </c>
      <c r="G13" s="255">
        <v>676705</v>
      </c>
      <c r="H13" s="255">
        <v>103000</v>
      </c>
      <c r="I13" s="255">
        <v>734772.12</v>
      </c>
    </row>
    <row r="14" spans="1:9" x14ac:dyDescent="0.25">
      <c r="A14" s="319" t="s">
        <v>96</v>
      </c>
      <c r="B14" s="320"/>
      <c r="C14" s="320"/>
      <c r="D14" s="320"/>
      <c r="E14" s="320"/>
      <c r="F14" s="251">
        <f>F8-F11</f>
        <v>-252487</v>
      </c>
      <c r="G14" s="251">
        <f>G8-G11</f>
        <v>-1209625</v>
      </c>
      <c r="H14" s="251">
        <f t="shared" ref="H14" si="4">H8-H11</f>
        <v>-559377</v>
      </c>
      <c r="I14" s="251">
        <f t="shared" ref="I14" si="5">I8-I11</f>
        <v>-650248.46999999974</v>
      </c>
    </row>
    <row r="15" spans="1:9" x14ac:dyDescent="0.25">
      <c r="A15" s="260"/>
      <c r="B15" s="265"/>
      <c r="C15" s="265"/>
      <c r="D15" s="265"/>
      <c r="E15" s="265"/>
      <c r="F15" s="265"/>
      <c r="G15" s="265"/>
      <c r="H15" s="256"/>
      <c r="I15" s="256"/>
    </row>
    <row r="16" spans="1:9" x14ac:dyDescent="0.25">
      <c r="A16" s="326" t="s">
        <v>97</v>
      </c>
      <c r="B16" s="327"/>
      <c r="C16" s="327"/>
      <c r="D16" s="327"/>
      <c r="E16" s="327"/>
      <c r="F16" s="327"/>
      <c r="G16" s="327"/>
      <c r="H16" s="327"/>
      <c r="I16" s="327"/>
    </row>
    <row r="17" spans="1:9" x14ac:dyDescent="0.25">
      <c r="A17" s="260"/>
      <c r="B17" s="265"/>
      <c r="C17" s="265"/>
      <c r="D17" s="265"/>
      <c r="E17" s="265"/>
      <c r="F17" s="265"/>
      <c r="G17" s="265"/>
      <c r="H17" s="256"/>
      <c r="I17" s="256"/>
    </row>
    <row r="18" spans="1:9" ht="25.5" x14ac:dyDescent="0.25">
      <c r="A18" s="247"/>
      <c r="B18" s="248"/>
      <c r="C18" s="248"/>
      <c r="D18" s="249"/>
      <c r="E18" s="250"/>
      <c r="F18" s="245" t="s">
        <v>122</v>
      </c>
      <c r="G18" s="245" t="s">
        <v>132</v>
      </c>
      <c r="H18" s="245" t="s">
        <v>129</v>
      </c>
      <c r="I18" s="245" t="s">
        <v>125</v>
      </c>
    </row>
    <row r="19" spans="1:9" x14ac:dyDescent="0.25">
      <c r="A19" s="334" t="s">
        <v>67</v>
      </c>
      <c r="B19" s="331"/>
      <c r="C19" s="331"/>
      <c r="D19" s="331"/>
      <c r="E19" s="331"/>
      <c r="F19" s="255"/>
      <c r="G19" s="255"/>
      <c r="H19" s="255"/>
      <c r="I19" s="255"/>
    </row>
    <row r="20" spans="1:9" x14ac:dyDescent="0.25">
      <c r="A20" s="334" t="s">
        <v>68</v>
      </c>
      <c r="B20" s="331"/>
      <c r="C20" s="331"/>
      <c r="D20" s="331"/>
      <c r="E20" s="331"/>
      <c r="F20" s="255"/>
      <c r="G20" s="255"/>
      <c r="H20" s="255"/>
      <c r="I20" s="255"/>
    </row>
    <row r="21" spans="1:9" x14ac:dyDescent="0.25">
      <c r="A21" s="319" t="s">
        <v>98</v>
      </c>
      <c r="B21" s="320"/>
      <c r="C21" s="320"/>
      <c r="D21" s="320"/>
      <c r="E21" s="320"/>
      <c r="F21" s="251">
        <f>F19-F20</f>
        <v>0</v>
      </c>
      <c r="G21" s="251">
        <f t="shared" ref="G21:I21" si="6">G19-G20</f>
        <v>0</v>
      </c>
      <c r="H21" s="251">
        <f t="shared" si="6"/>
        <v>0</v>
      </c>
      <c r="I21" s="251">
        <f t="shared" si="6"/>
        <v>0</v>
      </c>
    </row>
    <row r="22" spans="1:9" x14ac:dyDescent="0.25">
      <c r="A22" s="319" t="s">
        <v>99</v>
      </c>
      <c r="B22" s="320"/>
      <c r="C22" s="320"/>
      <c r="D22" s="320"/>
      <c r="E22" s="320"/>
      <c r="F22" s="251">
        <f>F14+F21</f>
        <v>-252487</v>
      </c>
      <c r="G22" s="251">
        <f t="shared" ref="G22:I22" si="7">G14+G21</f>
        <v>-1209625</v>
      </c>
      <c r="H22" s="251">
        <f t="shared" si="7"/>
        <v>-559377</v>
      </c>
      <c r="I22" s="251">
        <f t="shared" si="7"/>
        <v>-650248.46999999974</v>
      </c>
    </row>
    <row r="23" spans="1:9" x14ac:dyDescent="0.25">
      <c r="A23" s="266"/>
      <c r="B23" s="265"/>
      <c r="C23" s="265"/>
      <c r="D23" s="265"/>
      <c r="E23" s="265"/>
      <c r="F23" s="265"/>
      <c r="G23" s="265"/>
      <c r="H23" s="256"/>
      <c r="I23" s="256"/>
    </row>
    <row r="24" spans="1:9" x14ac:dyDescent="0.25">
      <c r="A24" s="326" t="s">
        <v>100</v>
      </c>
      <c r="B24" s="327"/>
      <c r="C24" s="327"/>
      <c r="D24" s="327"/>
      <c r="E24" s="327"/>
      <c r="F24" s="327"/>
      <c r="G24" s="327"/>
      <c r="H24" s="327"/>
      <c r="I24" s="327"/>
    </row>
    <row r="25" spans="1:9" x14ac:dyDescent="0.25">
      <c r="A25" s="260"/>
      <c r="B25" s="267"/>
      <c r="C25" s="267"/>
      <c r="D25" s="267"/>
      <c r="E25" s="267"/>
      <c r="F25" s="267"/>
      <c r="G25" s="267"/>
      <c r="H25" s="267"/>
      <c r="I25" s="267"/>
    </row>
    <row r="26" spans="1:9" ht="25.5" x14ac:dyDescent="0.25">
      <c r="A26" s="247"/>
      <c r="B26" s="248"/>
      <c r="C26" s="248"/>
      <c r="D26" s="249"/>
      <c r="E26" s="250"/>
      <c r="F26" s="245" t="s">
        <v>122</v>
      </c>
      <c r="G26" s="245" t="s">
        <v>132</v>
      </c>
      <c r="H26" s="245" t="s">
        <v>129</v>
      </c>
      <c r="I26" s="245" t="s">
        <v>125</v>
      </c>
    </row>
    <row r="27" spans="1:9" ht="45" customHeight="1" x14ac:dyDescent="0.25">
      <c r="A27" s="316" t="s">
        <v>101</v>
      </c>
      <c r="B27" s="317"/>
      <c r="C27" s="317"/>
      <c r="D27" s="317"/>
      <c r="E27" s="318"/>
      <c r="F27" s="257">
        <v>252487</v>
      </c>
      <c r="G27" s="257">
        <v>1209625</v>
      </c>
      <c r="H27" s="257"/>
      <c r="I27" s="257">
        <v>1209625.47</v>
      </c>
    </row>
    <row r="28" spans="1:9" ht="34.5" customHeight="1" x14ac:dyDescent="0.25">
      <c r="A28" s="319" t="s">
        <v>134</v>
      </c>
      <c r="B28" s="320"/>
      <c r="C28" s="320"/>
      <c r="D28" s="320"/>
      <c r="E28" s="320"/>
      <c r="F28" s="258">
        <v>252487</v>
      </c>
      <c r="G28" s="258">
        <v>1209625</v>
      </c>
      <c r="H28" s="258">
        <v>-559377</v>
      </c>
      <c r="I28" s="258">
        <v>650248.47</v>
      </c>
    </row>
    <row r="29" spans="1:9" x14ac:dyDescent="0.25">
      <c r="A29" s="321" t="s">
        <v>133</v>
      </c>
      <c r="B29" s="321"/>
      <c r="C29" s="321"/>
      <c r="D29" s="321"/>
      <c r="E29" s="321"/>
      <c r="F29" s="268"/>
      <c r="G29" s="268"/>
      <c r="H29" s="258">
        <f>I29-G29</f>
        <v>559377</v>
      </c>
      <c r="I29" s="268">
        <f>I27-I28</f>
        <v>559377</v>
      </c>
    </row>
    <row r="30" spans="1:9" ht="33.75" customHeight="1" x14ac:dyDescent="0.25">
      <c r="A30" s="322"/>
      <c r="B30" s="323"/>
      <c r="C30" s="323"/>
      <c r="D30" s="323"/>
      <c r="E30" s="323"/>
      <c r="F30" s="323"/>
      <c r="G30" s="323"/>
      <c r="H30" s="323"/>
      <c r="I30" s="323"/>
    </row>
    <row r="31" spans="1:9" x14ac:dyDescent="0.25">
      <c r="A31" s="259"/>
      <c r="B31" s="259"/>
      <c r="C31" s="259"/>
      <c r="D31" s="259"/>
      <c r="E31" s="259"/>
      <c r="F31" s="259"/>
      <c r="G31" s="259"/>
      <c r="H31" s="259"/>
      <c r="I31" s="259"/>
    </row>
    <row r="32" spans="1:9" x14ac:dyDescent="0.25">
      <c r="A32" s="259"/>
      <c r="B32" s="259"/>
      <c r="C32" s="259"/>
      <c r="D32" s="259"/>
      <c r="E32" s="259"/>
      <c r="F32" s="259"/>
      <c r="G32" s="259"/>
      <c r="H32" s="259"/>
      <c r="I32" s="259"/>
    </row>
    <row r="33" spans="1:9" x14ac:dyDescent="0.25">
      <c r="A33"/>
      <c r="B33"/>
      <c r="C33"/>
      <c r="D33"/>
      <c r="E33"/>
      <c r="F33"/>
      <c r="G33"/>
      <c r="H33"/>
      <c r="I33"/>
    </row>
  </sheetData>
  <mergeCells count="19">
    <mergeCell ref="A1:I1"/>
    <mergeCell ref="A3:I3"/>
    <mergeCell ref="A5:I5"/>
    <mergeCell ref="A22:E22"/>
    <mergeCell ref="A9:E9"/>
    <mergeCell ref="A10:E10"/>
    <mergeCell ref="A12:E12"/>
    <mergeCell ref="A14:E14"/>
    <mergeCell ref="A19:E19"/>
    <mergeCell ref="A20:E20"/>
    <mergeCell ref="A21:E21"/>
    <mergeCell ref="A13:E13"/>
    <mergeCell ref="A16:I16"/>
    <mergeCell ref="A27:E27"/>
    <mergeCell ref="A28:E28"/>
    <mergeCell ref="A29:E29"/>
    <mergeCell ref="A30:I30"/>
    <mergeCell ref="A8:E8"/>
    <mergeCell ref="A24:I24"/>
  </mergeCells>
  <pageMargins left="0.7" right="0.7" top="0.75" bottom="0.75" header="0.3" footer="0.3"/>
  <pageSetup paperSize="9" scale="7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4"/>
  <sheetViews>
    <sheetView tabSelected="1" topLeftCell="A16" workbookViewId="0">
      <selection activeCell="M29" sqref="M29"/>
    </sheetView>
  </sheetViews>
  <sheetFormatPr defaultRowHeight="15.75" x14ac:dyDescent="0.25"/>
  <cols>
    <col min="1" max="1" width="16.85546875" style="64" customWidth="1"/>
    <col min="2" max="2" width="9.140625" style="64" customWidth="1"/>
    <col min="3" max="6" width="9.140625" style="64"/>
    <col min="7" max="7" width="11" style="64" customWidth="1"/>
    <col min="8" max="9" width="16.42578125" style="64" customWidth="1"/>
    <col min="10" max="10" width="21.5703125" style="64" customWidth="1"/>
    <col min="11" max="11" width="17.140625" style="64" customWidth="1"/>
    <col min="12" max="12" width="13.140625" style="64" bestFit="1" customWidth="1"/>
    <col min="13" max="13" width="15.42578125" style="64" customWidth="1"/>
    <col min="14" max="14" width="10.140625" style="64" bestFit="1" customWidth="1"/>
    <col min="15" max="16384" width="9.140625" style="64"/>
  </cols>
  <sheetData>
    <row r="1" spans="1:12" x14ac:dyDescent="0.25">
      <c r="A1" s="335" t="s">
        <v>136</v>
      </c>
      <c r="B1" s="335"/>
      <c r="C1" s="335"/>
      <c r="D1" s="335"/>
      <c r="E1" s="335"/>
      <c r="F1" s="335"/>
      <c r="G1" s="335"/>
      <c r="H1" s="335"/>
      <c r="I1" s="335"/>
      <c r="J1" s="335"/>
      <c r="K1" s="335"/>
    </row>
    <row r="4" spans="1:12" x14ac:dyDescent="0.25">
      <c r="B4" s="335" t="s">
        <v>14</v>
      </c>
      <c r="C4" s="335"/>
      <c r="D4" s="335"/>
      <c r="E4" s="335"/>
      <c r="F4" s="335"/>
      <c r="G4" s="335"/>
      <c r="H4" s="335"/>
      <c r="I4" s="335"/>
      <c r="J4" s="335"/>
    </row>
    <row r="5" spans="1:12" x14ac:dyDescent="0.25">
      <c r="B5" s="65"/>
      <c r="C5" s="65"/>
      <c r="D5" s="65"/>
      <c r="E5" s="65"/>
      <c r="F5" s="65"/>
      <c r="G5" s="65"/>
      <c r="H5" s="65"/>
      <c r="I5" s="224"/>
      <c r="J5" s="65"/>
    </row>
    <row r="6" spans="1:12" x14ac:dyDescent="0.25">
      <c r="B6" s="65"/>
      <c r="C6" s="65"/>
      <c r="D6" s="335" t="s">
        <v>78</v>
      </c>
      <c r="E6" s="335"/>
      <c r="F6" s="335"/>
      <c r="G6" s="335"/>
      <c r="H6" s="335"/>
      <c r="I6" s="224"/>
      <c r="J6" s="65"/>
    </row>
    <row r="7" spans="1:12" x14ac:dyDescent="0.25">
      <c r="B7" s="66"/>
      <c r="C7" s="66"/>
      <c r="D7" s="66"/>
      <c r="E7" s="66"/>
      <c r="F7" s="66"/>
      <c r="G7" s="66"/>
      <c r="H7" s="66"/>
      <c r="I7" s="66"/>
      <c r="J7" s="66"/>
    </row>
    <row r="8" spans="1:12" x14ac:dyDescent="0.25">
      <c r="B8" s="335" t="s">
        <v>90</v>
      </c>
      <c r="C8" s="335"/>
      <c r="D8" s="335"/>
      <c r="E8" s="335"/>
      <c r="F8" s="335"/>
      <c r="G8" s="335"/>
      <c r="H8" s="335"/>
      <c r="I8" s="335"/>
      <c r="J8" s="335"/>
    </row>
    <row r="11" spans="1:12" ht="31.5" x14ac:dyDescent="0.25">
      <c r="A11" s="67" t="s">
        <v>80</v>
      </c>
      <c r="B11" s="342" t="s">
        <v>79</v>
      </c>
      <c r="C11" s="342"/>
      <c r="D11" s="342"/>
      <c r="E11" s="342"/>
      <c r="F11" s="342"/>
      <c r="G11" s="342"/>
      <c r="H11" s="68" t="s">
        <v>122</v>
      </c>
      <c r="I11" s="68" t="s">
        <v>123</v>
      </c>
      <c r="J11" s="72" t="s">
        <v>129</v>
      </c>
      <c r="K11" s="72" t="s">
        <v>125</v>
      </c>
    </row>
    <row r="12" spans="1:12" x14ac:dyDescent="0.25">
      <c r="A12" s="69">
        <v>0</v>
      </c>
      <c r="B12" s="349">
        <v>1</v>
      </c>
      <c r="C12" s="349"/>
      <c r="D12" s="349"/>
      <c r="E12" s="349"/>
      <c r="F12" s="349"/>
      <c r="G12" s="349"/>
      <c r="H12" s="70">
        <v>2</v>
      </c>
      <c r="I12" s="70">
        <v>3</v>
      </c>
      <c r="J12" s="71">
        <v>4</v>
      </c>
      <c r="K12" s="223">
        <v>5</v>
      </c>
    </row>
    <row r="13" spans="1:12" x14ac:dyDescent="0.25">
      <c r="A13" s="78">
        <v>6</v>
      </c>
      <c r="B13" s="353" t="s">
        <v>1</v>
      </c>
      <c r="C13" s="354"/>
      <c r="D13" s="354"/>
      <c r="E13" s="354"/>
      <c r="F13" s="354"/>
      <c r="G13" s="355"/>
      <c r="H13" s="79">
        <f>H14+H15+H16+H17+H18+H19</f>
        <v>4634658</v>
      </c>
      <c r="I13" s="79">
        <f t="shared" ref="I13:K13" si="0">I14+I15+I16+I17+I18+I19</f>
        <v>3949420</v>
      </c>
      <c r="J13" s="79">
        <f>K13-I13</f>
        <v>-1049418.0700000003</v>
      </c>
      <c r="K13" s="79">
        <f t="shared" si="0"/>
        <v>2900001.9299999997</v>
      </c>
    </row>
    <row r="14" spans="1:12" x14ac:dyDescent="0.25">
      <c r="A14" s="270">
        <v>63</v>
      </c>
      <c r="B14" s="356" t="s">
        <v>69</v>
      </c>
      <c r="C14" s="357"/>
      <c r="D14" s="357"/>
      <c r="E14" s="357"/>
      <c r="F14" s="357"/>
      <c r="G14" s="358"/>
      <c r="H14" s="225">
        <v>138164</v>
      </c>
      <c r="I14" s="225">
        <v>138164</v>
      </c>
      <c r="J14" s="272">
        <f t="shared" ref="J14:J21" si="1">K14-I14</f>
        <v>225487.74</v>
      </c>
      <c r="K14" s="225">
        <v>363651.74</v>
      </c>
    </row>
    <row r="15" spans="1:12" x14ac:dyDescent="0.25">
      <c r="A15" s="270">
        <v>64</v>
      </c>
      <c r="B15" s="346" t="s">
        <v>35</v>
      </c>
      <c r="C15" s="347"/>
      <c r="D15" s="347"/>
      <c r="E15" s="347"/>
      <c r="F15" s="347"/>
      <c r="G15" s="348"/>
      <c r="H15" s="271">
        <v>20</v>
      </c>
      <c r="I15" s="271">
        <v>20</v>
      </c>
      <c r="J15" s="272">
        <f t="shared" si="1"/>
        <v>674.73</v>
      </c>
      <c r="K15" s="271">
        <v>694.73</v>
      </c>
    </row>
    <row r="16" spans="1:12" x14ac:dyDescent="0.25">
      <c r="A16" s="270">
        <v>65</v>
      </c>
      <c r="B16" s="346" t="s">
        <v>70</v>
      </c>
      <c r="C16" s="347"/>
      <c r="D16" s="347"/>
      <c r="E16" s="347"/>
      <c r="F16" s="347"/>
      <c r="G16" s="348"/>
      <c r="H16" s="271">
        <v>8627</v>
      </c>
      <c r="I16" s="271">
        <v>8627</v>
      </c>
      <c r="J16" s="272">
        <f t="shared" si="1"/>
        <v>2373</v>
      </c>
      <c r="K16" s="271">
        <v>11000</v>
      </c>
      <c r="L16" s="210"/>
    </row>
    <row r="17" spans="1:14" x14ac:dyDescent="0.25">
      <c r="A17" s="270">
        <v>66</v>
      </c>
      <c r="B17" s="346" t="s">
        <v>36</v>
      </c>
      <c r="C17" s="347"/>
      <c r="D17" s="347"/>
      <c r="E17" s="347"/>
      <c r="F17" s="347"/>
      <c r="G17" s="348"/>
      <c r="H17" s="271">
        <v>1263059</v>
      </c>
      <c r="I17" s="271">
        <v>1263059</v>
      </c>
      <c r="J17" s="272">
        <f t="shared" si="1"/>
        <v>-442269</v>
      </c>
      <c r="K17" s="271">
        <v>820790</v>
      </c>
    </row>
    <row r="18" spans="1:14" x14ac:dyDescent="0.25">
      <c r="A18" s="270">
        <v>67</v>
      </c>
      <c r="B18" s="346" t="s">
        <v>120</v>
      </c>
      <c r="C18" s="347"/>
      <c r="D18" s="347"/>
      <c r="E18" s="347"/>
      <c r="F18" s="347"/>
      <c r="G18" s="348"/>
      <c r="H18" s="271">
        <v>3224788</v>
      </c>
      <c r="I18" s="271">
        <v>2539550</v>
      </c>
      <c r="J18" s="272">
        <f t="shared" si="1"/>
        <v>-851984.3</v>
      </c>
      <c r="K18" s="271">
        <v>1687565.7</v>
      </c>
      <c r="L18" s="205"/>
      <c r="M18" s="205"/>
    </row>
    <row r="19" spans="1:14" x14ac:dyDescent="0.25">
      <c r="A19" s="270">
        <v>68</v>
      </c>
      <c r="B19" s="346" t="s">
        <v>71</v>
      </c>
      <c r="C19" s="347"/>
      <c r="D19" s="347"/>
      <c r="E19" s="347"/>
      <c r="F19" s="347"/>
      <c r="G19" s="269"/>
      <c r="H19" s="271">
        <v>0</v>
      </c>
      <c r="I19" s="271">
        <v>0</v>
      </c>
      <c r="J19" s="225">
        <f t="shared" si="1"/>
        <v>16299.76</v>
      </c>
      <c r="K19" s="271">
        <v>16299.76</v>
      </c>
    </row>
    <row r="20" spans="1:14" x14ac:dyDescent="0.25">
      <c r="A20" s="78">
        <v>7</v>
      </c>
      <c r="B20" s="343" t="s">
        <v>2</v>
      </c>
      <c r="C20" s="344"/>
      <c r="D20" s="344"/>
      <c r="E20" s="344"/>
      <c r="F20" s="344"/>
      <c r="G20" s="345"/>
      <c r="H20" s="80">
        <v>8417</v>
      </c>
      <c r="I20" s="80">
        <v>8417</v>
      </c>
      <c r="J20" s="79">
        <f t="shared" si="1"/>
        <v>-6208.07</v>
      </c>
      <c r="K20" s="80">
        <v>2208.9299999999998</v>
      </c>
      <c r="M20" s="205"/>
    </row>
    <row r="21" spans="1:14" x14ac:dyDescent="0.25">
      <c r="A21" s="270">
        <v>72</v>
      </c>
      <c r="B21" s="346" t="s">
        <v>72</v>
      </c>
      <c r="C21" s="347"/>
      <c r="D21" s="347"/>
      <c r="E21" s="347"/>
      <c r="F21" s="347"/>
      <c r="G21" s="348"/>
      <c r="H21" s="271">
        <v>8417</v>
      </c>
      <c r="I21" s="271">
        <v>8417</v>
      </c>
      <c r="J21" s="225">
        <f t="shared" si="1"/>
        <v>-6208.07</v>
      </c>
      <c r="K21" s="271">
        <v>2208.9299999999998</v>
      </c>
    </row>
    <row r="22" spans="1:14" x14ac:dyDescent="0.25">
      <c r="A22" s="339" t="s">
        <v>73</v>
      </c>
      <c r="B22" s="340"/>
      <c r="C22" s="340"/>
      <c r="D22" s="340"/>
      <c r="E22" s="340"/>
      <c r="F22" s="340"/>
      <c r="G22" s="341"/>
      <c r="H22" s="80">
        <f>H13+H20</f>
        <v>4643075</v>
      </c>
      <c r="I22" s="80">
        <f t="shared" ref="I22:K22" si="2">I13+I20</f>
        <v>3957837</v>
      </c>
      <c r="J22" s="80">
        <f t="shared" si="2"/>
        <v>-1055626.1400000004</v>
      </c>
      <c r="K22" s="80">
        <f t="shared" si="2"/>
        <v>2902210.86</v>
      </c>
    </row>
    <row r="25" spans="1:14" x14ac:dyDescent="0.25">
      <c r="L25" s="205"/>
      <c r="M25" s="205"/>
    </row>
    <row r="27" spans="1:14" ht="31.5" x14ac:dyDescent="0.25">
      <c r="A27" s="67" t="s">
        <v>80</v>
      </c>
      <c r="B27" s="342" t="s">
        <v>79</v>
      </c>
      <c r="C27" s="342"/>
      <c r="D27" s="342"/>
      <c r="E27" s="342"/>
      <c r="F27" s="342"/>
      <c r="G27" s="342"/>
      <c r="H27" s="68" t="s">
        <v>122</v>
      </c>
      <c r="I27" s="68" t="s">
        <v>123</v>
      </c>
      <c r="J27" s="72" t="s">
        <v>124</v>
      </c>
      <c r="K27" s="72" t="s">
        <v>125</v>
      </c>
    </row>
    <row r="28" spans="1:14" x14ac:dyDescent="0.25">
      <c r="A28" s="69">
        <v>0</v>
      </c>
      <c r="B28" s="349">
        <v>1</v>
      </c>
      <c r="C28" s="349"/>
      <c r="D28" s="349"/>
      <c r="E28" s="349"/>
      <c r="F28" s="349"/>
      <c r="G28" s="349"/>
      <c r="H28" s="70">
        <v>2</v>
      </c>
      <c r="I28" s="70">
        <v>3</v>
      </c>
      <c r="J28" s="71">
        <v>4</v>
      </c>
      <c r="K28" s="223">
        <v>5</v>
      </c>
    </row>
    <row r="29" spans="1:14" x14ac:dyDescent="0.25">
      <c r="A29" s="81">
        <v>3</v>
      </c>
      <c r="B29" s="350" t="s">
        <v>26</v>
      </c>
      <c r="C29" s="351"/>
      <c r="D29" s="351"/>
      <c r="E29" s="351"/>
      <c r="F29" s="351"/>
      <c r="G29" s="352"/>
      <c r="H29" s="82">
        <f>H30+H31+H32+H33+H34</f>
        <v>4490757</v>
      </c>
      <c r="I29" s="82">
        <f>I30+I31+I32+I33+I34</f>
        <v>4490757</v>
      </c>
      <c r="J29" s="82">
        <f>K29-I29</f>
        <v>-1673069.79</v>
      </c>
      <c r="K29" s="82">
        <f t="shared" ref="K29" si="3">K30+K31+K32+K33+K34</f>
        <v>2817687.21</v>
      </c>
    </row>
    <row r="30" spans="1:14" x14ac:dyDescent="0.25">
      <c r="A30" s="73">
        <v>31</v>
      </c>
      <c r="B30" s="336" t="s">
        <v>6</v>
      </c>
      <c r="C30" s="337"/>
      <c r="D30" s="337"/>
      <c r="E30" s="337"/>
      <c r="F30" s="337"/>
      <c r="G30" s="338"/>
      <c r="H30" s="273">
        <v>1881301</v>
      </c>
      <c r="I30" s="273">
        <v>1881301</v>
      </c>
      <c r="J30" s="226">
        <f t="shared" ref="J30:J39" si="4">K30-I30</f>
        <v>-22438.840000000084</v>
      </c>
      <c r="K30" s="273">
        <v>1858862.16</v>
      </c>
      <c r="N30" s="205"/>
    </row>
    <row r="31" spans="1:14" x14ac:dyDescent="0.25">
      <c r="A31" s="73">
        <v>32</v>
      </c>
      <c r="B31" s="336" t="s">
        <v>7</v>
      </c>
      <c r="C31" s="337"/>
      <c r="D31" s="337"/>
      <c r="E31" s="337"/>
      <c r="F31" s="337"/>
      <c r="G31" s="338"/>
      <c r="H31" s="74">
        <v>2601669</v>
      </c>
      <c r="I31" s="74">
        <v>2601669</v>
      </c>
      <c r="J31" s="226">
        <f t="shared" si="4"/>
        <v>-1647176.4</v>
      </c>
      <c r="K31" s="74">
        <v>954492.6</v>
      </c>
      <c r="L31" s="205"/>
    </row>
    <row r="32" spans="1:14" x14ac:dyDescent="0.25">
      <c r="A32" s="73">
        <v>34</v>
      </c>
      <c r="B32" s="336" t="s">
        <v>74</v>
      </c>
      <c r="C32" s="337"/>
      <c r="D32" s="337"/>
      <c r="E32" s="337"/>
      <c r="F32" s="337"/>
      <c r="G32" s="338"/>
      <c r="H32" s="74">
        <v>2654</v>
      </c>
      <c r="I32" s="74">
        <v>2654</v>
      </c>
      <c r="J32" s="226">
        <f t="shared" si="4"/>
        <v>246</v>
      </c>
      <c r="K32" s="74">
        <v>2900</v>
      </c>
    </row>
    <row r="33" spans="1:11" x14ac:dyDescent="0.25">
      <c r="A33" s="73">
        <v>36</v>
      </c>
      <c r="B33" s="365" t="s">
        <v>75</v>
      </c>
      <c r="C33" s="366"/>
      <c r="D33" s="366"/>
      <c r="E33" s="366"/>
      <c r="F33" s="366"/>
      <c r="G33" s="367"/>
      <c r="H33" s="74">
        <v>5000</v>
      </c>
      <c r="I33" s="74">
        <v>5000</v>
      </c>
      <c r="J33" s="226">
        <f t="shared" si="4"/>
        <v>-4199.55</v>
      </c>
      <c r="K33" s="74">
        <v>800.45</v>
      </c>
    </row>
    <row r="34" spans="1:11" x14ac:dyDescent="0.25">
      <c r="A34" s="73">
        <v>38</v>
      </c>
      <c r="B34" s="362" t="s">
        <v>47</v>
      </c>
      <c r="C34" s="363"/>
      <c r="D34" s="363"/>
      <c r="E34" s="363"/>
      <c r="F34" s="363"/>
      <c r="G34" s="364"/>
      <c r="H34" s="74">
        <v>133</v>
      </c>
      <c r="I34" s="74">
        <v>133</v>
      </c>
      <c r="J34" s="226">
        <f t="shared" si="4"/>
        <v>499</v>
      </c>
      <c r="K34" s="75">
        <v>632</v>
      </c>
    </row>
    <row r="35" spans="1:11" x14ac:dyDescent="0.25">
      <c r="A35" s="81">
        <v>4</v>
      </c>
      <c r="B35" s="350" t="s">
        <v>87</v>
      </c>
      <c r="C35" s="351"/>
      <c r="D35" s="351"/>
      <c r="E35" s="351"/>
      <c r="F35" s="351"/>
      <c r="G35" s="352"/>
      <c r="H35" s="83">
        <f>H36+H37+H38</f>
        <v>404805</v>
      </c>
      <c r="I35" s="83">
        <f>I36+I37+I38</f>
        <v>676705</v>
      </c>
      <c r="J35" s="82">
        <f t="shared" si="4"/>
        <v>58067.119999999995</v>
      </c>
      <c r="K35" s="83">
        <f>K36+K37+K38</f>
        <v>734772.12</v>
      </c>
    </row>
    <row r="36" spans="1:11" x14ac:dyDescent="0.25">
      <c r="A36" s="73">
        <v>41</v>
      </c>
      <c r="B36" s="359" t="s">
        <v>137</v>
      </c>
      <c r="C36" s="360"/>
      <c r="D36" s="360"/>
      <c r="E36" s="360"/>
      <c r="F36" s="360"/>
      <c r="G36" s="361"/>
      <c r="H36" s="74">
        <v>3982</v>
      </c>
      <c r="I36" s="74">
        <v>3982</v>
      </c>
      <c r="J36" s="226">
        <f t="shared" si="4"/>
        <v>-1159.9000000000001</v>
      </c>
      <c r="K36" s="74">
        <v>2822.1</v>
      </c>
    </row>
    <row r="37" spans="1:11" x14ac:dyDescent="0.25">
      <c r="A37" s="73">
        <v>42</v>
      </c>
      <c r="B37" s="336" t="s">
        <v>76</v>
      </c>
      <c r="C37" s="337"/>
      <c r="D37" s="337"/>
      <c r="E37" s="337"/>
      <c r="F37" s="337"/>
      <c r="G37" s="338"/>
      <c r="H37" s="74">
        <v>268100</v>
      </c>
      <c r="I37" s="74">
        <v>400000</v>
      </c>
      <c r="J37" s="226">
        <f t="shared" si="4"/>
        <v>68950.020000000019</v>
      </c>
      <c r="K37" s="74">
        <v>468950.02</v>
      </c>
    </row>
    <row r="38" spans="1:11" x14ac:dyDescent="0.25">
      <c r="A38" s="73">
        <v>45</v>
      </c>
      <c r="B38" s="359" t="s">
        <v>77</v>
      </c>
      <c r="C38" s="360"/>
      <c r="D38" s="360"/>
      <c r="E38" s="360"/>
      <c r="F38" s="360"/>
      <c r="G38" s="361"/>
      <c r="H38" s="74">
        <v>132723</v>
      </c>
      <c r="I38" s="74">
        <v>272723</v>
      </c>
      <c r="J38" s="226">
        <f t="shared" si="4"/>
        <v>-9723</v>
      </c>
      <c r="K38" s="76">
        <v>263000</v>
      </c>
    </row>
    <row r="39" spans="1:11" x14ac:dyDescent="0.25">
      <c r="A39" s="339" t="s">
        <v>73</v>
      </c>
      <c r="B39" s="340"/>
      <c r="C39" s="340"/>
      <c r="D39" s="340"/>
      <c r="E39" s="340"/>
      <c r="F39" s="340"/>
      <c r="G39" s="341"/>
      <c r="H39" s="84">
        <f>H29+H35</f>
        <v>4895562</v>
      </c>
      <c r="I39" s="84">
        <f>I29+I35</f>
        <v>5167462</v>
      </c>
      <c r="J39" s="82">
        <f t="shared" si="4"/>
        <v>-1615002.67</v>
      </c>
      <c r="K39" s="84">
        <f>K29+K35</f>
        <v>3552459.33</v>
      </c>
    </row>
    <row r="40" spans="1:11" x14ac:dyDescent="0.25">
      <c r="J40" s="77"/>
    </row>
    <row r="41" spans="1:11" x14ac:dyDescent="0.25">
      <c r="H41" s="205"/>
      <c r="I41" s="205"/>
      <c r="J41" s="205"/>
      <c r="K41" s="205"/>
    </row>
    <row r="42" spans="1:11" x14ac:dyDescent="0.25">
      <c r="H42" s="205"/>
      <c r="I42" s="205"/>
      <c r="J42" s="205"/>
      <c r="K42" s="205"/>
    </row>
    <row r="43" spans="1:11" x14ac:dyDescent="0.25">
      <c r="H43" s="205"/>
      <c r="I43" s="205"/>
      <c r="J43" s="205"/>
      <c r="K43" s="205"/>
    </row>
    <row r="44" spans="1:11" x14ac:dyDescent="0.25">
      <c r="H44" s="205"/>
      <c r="I44" s="205"/>
      <c r="J44" s="205"/>
      <c r="K44" s="205"/>
    </row>
  </sheetData>
  <mergeCells count="29">
    <mergeCell ref="B14:G14"/>
    <mergeCell ref="A39:G39"/>
    <mergeCell ref="B36:G36"/>
    <mergeCell ref="B37:G37"/>
    <mergeCell ref="B38:G38"/>
    <mergeCell ref="B34:G34"/>
    <mergeCell ref="B35:G35"/>
    <mergeCell ref="B33:G33"/>
    <mergeCell ref="B32:G32"/>
    <mergeCell ref="B15:G15"/>
    <mergeCell ref="B16:G16"/>
    <mergeCell ref="B17:G17"/>
    <mergeCell ref="B31:G31"/>
    <mergeCell ref="A1:K1"/>
    <mergeCell ref="B4:J4"/>
    <mergeCell ref="D6:H6"/>
    <mergeCell ref="B8:J8"/>
    <mergeCell ref="B30:G30"/>
    <mergeCell ref="A22:G22"/>
    <mergeCell ref="B27:G27"/>
    <mergeCell ref="B20:G20"/>
    <mergeCell ref="B21:G21"/>
    <mergeCell ref="B18:G18"/>
    <mergeCell ref="B28:G28"/>
    <mergeCell ref="B29:G29"/>
    <mergeCell ref="B11:G11"/>
    <mergeCell ref="B12:G12"/>
    <mergeCell ref="B19:F19"/>
    <mergeCell ref="B13:G13"/>
  </mergeCells>
  <pageMargins left="0.7" right="0.7" top="0.75" bottom="0.75" header="0.3" footer="0.3"/>
  <pageSetup paperSize="9" scale="9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93"/>
  <sheetViews>
    <sheetView topLeftCell="A13" zoomScaleNormal="100" workbookViewId="0">
      <selection activeCell="H19" sqref="H19"/>
    </sheetView>
  </sheetViews>
  <sheetFormatPr defaultColWidth="16.5703125" defaultRowHeight="15.75" x14ac:dyDescent="0.2"/>
  <cols>
    <col min="1" max="1" width="8.5703125" style="1" customWidth="1"/>
    <col min="2" max="2" width="10.85546875" style="1" customWidth="1"/>
    <col min="3" max="3" width="8.5703125" style="1" customWidth="1"/>
    <col min="4" max="4" width="44.85546875" style="1" customWidth="1"/>
    <col min="5" max="5" width="16.140625" style="49" customWidth="1"/>
    <col min="6" max="6" width="17.7109375" style="1" bestFit="1" customWidth="1"/>
    <col min="7" max="7" width="20.7109375" style="1" customWidth="1"/>
    <col min="8" max="8" width="14.85546875" style="1" customWidth="1"/>
    <col min="9" max="11" width="16.5703125" style="51"/>
    <col min="12" max="16384" width="16.5703125" style="1"/>
  </cols>
  <sheetData>
    <row r="1" spans="1:15" x14ac:dyDescent="0.25">
      <c r="B1" s="368" t="s">
        <v>136</v>
      </c>
      <c r="C1" s="368"/>
      <c r="D1" s="368"/>
      <c r="E1" s="368"/>
      <c r="F1" s="368"/>
      <c r="G1" s="368"/>
      <c r="H1" s="368"/>
      <c r="I1" s="368"/>
      <c r="J1" s="368"/>
      <c r="K1" s="368"/>
      <c r="L1" s="368"/>
    </row>
    <row r="3" spans="1:15" ht="31.5" customHeight="1" x14ac:dyDescent="0.2">
      <c r="A3" s="369" t="s">
        <v>91</v>
      </c>
      <c r="B3" s="369"/>
      <c r="C3" s="369"/>
      <c r="D3" s="369"/>
      <c r="E3" s="369"/>
      <c r="F3" s="369"/>
      <c r="G3" s="369"/>
      <c r="H3" s="369"/>
    </row>
    <row r="4" spans="1:15" ht="15.75" customHeight="1" x14ac:dyDescent="0.2">
      <c r="A4" s="372" t="s">
        <v>1</v>
      </c>
      <c r="B4" s="373"/>
      <c r="C4" s="373"/>
      <c r="D4" s="373"/>
      <c r="E4" s="373"/>
      <c r="F4" s="373"/>
      <c r="G4" s="373"/>
      <c r="H4" s="373"/>
    </row>
    <row r="5" spans="1:15" s="4" customFormat="1" ht="47.25" x14ac:dyDescent="0.2">
      <c r="A5" s="2" t="s">
        <v>15</v>
      </c>
      <c r="B5" s="2" t="s">
        <v>38</v>
      </c>
      <c r="C5" s="2" t="s">
        <v>81</v>
      </c>
      <c r="D5" s="3" t="s">
        <v>4</v>
      </c>
      <c r="E5" s="68" t="s">
        <v>122</v>
      </c>
      <c r="F5" s="72" t="s">
        <v>126</v>
      </c>
      <c r="G5" s="68" t="s">
        <v>127</v>
      </c>
      <c r="H5" s="72" t="s">
        <v>125</v>
      </c>
      <c r="I5" s="51"/>
      <c r="J5" s="51"/>
      <c r="K5" s="51"/>
      <c r="L5" s="1"/>
      <c r="M5" s="1"/>
      <c r="N5" s="1"/>
      <c r="O5" s="1"/>
    </row>
    <row r="6" spans="1:15" s="4" customFormat="1" x14ac:dyDescent="0.2">
      <c r="A6" s="371">
        <v>1</v>
      </c>
      <c r="B6" s="371"/>
      <c r="C6" s="371"/>
      <c r="D6" s="371"/>
      <c r="E6" s="5">
        <v>2</v>
      </c>
      <c r="F6" s="147">
        <v>3</v>
      </c>
      <c r="G6" s="147">
        <v>4</v>
      </c>
      <c r="H6" s="147">
        <v>5</v>
      </c>
      <c r="I6" s="51"/>
      <c r="J6" s="51"/>
      <c r="K6" s="51"/>
      <c r="L6" s="1"/>
      <c r="M6" s="1"/>
      <c r="N6" s="1"/>
      <c r="O6" s="1"/>
    </row>
    <row r="7" spans="1:15" s="8" customFormat="1" x14ac:dyDescent="0.2">
      <c r="A7" s="206">
        <v>6</v>
      </c>
      <c r="B7" s="207"/>
      <c r="C7" s="206"/>
      <c r="D7" s="208" t="s">
        <v>121</v>
      </c>
      <c r="E7" s="209">
        <f>E9+E12+E18+E22+E25+E28+E31</f>
        <v>4634658</v>
      </c>
      <c r="F7" s="209">
        <f>F10+F13+F19+F23+F26+F29+F32+F8</f>
        <v>3949420</v>
      </c>
      <c r="G7" s="209">
        <f>H7-F7</f>
        <v>-1049418.0700000003</v>
      </c>
      <c r="H7" s="209">
        <f>H10+H13+H19+H23+H26+H29+H32+H8</f>
        <v>2900001.9299999997</v>
      </c>
      <c r="I7" s="52"/>
      <c r="J7" s="52"/>
      <c r="K7" s="52"/>
      <c r="L7" s="7"/>
      <c r="M7" s="7"/>
      <c r="N7" s="7"/>
      <c r="O7" s="7"/>
    </row>
    <row r="8" spans="1:15" s="4" customFormat="1" ht="31.5" x14ac:dyDescent="0.2">
      <c r="A8" s="29"/>
      <c r="B8" s="47">
        <v>63</v>
      </c>
      <c r="C8" s="277"/>
      <c r="D8" s="275" t="s">
        <v>12</v>
      </c>
      <c r="E8" s="21">
        <v>138164</v>
      </c>
      <c r="F8" s="21">
        <v>138164</v>
      </c>
      <c r="G8" s="45">
        <f>H8-F8</f>
        <v>15487.739999999991</v>
      </c>
      <c r="H8" s="21">
        <v>153651.74</v>
      </c>
      <c r="I8" s="51"/>
      <c r="J8" s="51"/>
      <c r="K8" s="51"/>
      <c r="L8" s="1"/>
      <c r="M8" s="1"/>
      <c r="N8" s="1"/>
      <c r="O8" s="1"/>
    </row>
    <row r="9" spans="1:15" s="8" customFormat="1" x14ac:dyDescent="0.2">
      <c r="A9" s="13"/>
      <c r="B9" s="14"/>
      <c r="C9" s="15">
        <v>52</v>
      </c>
      <c r="D9" s="16" t="s">
        <v>16</v>
      </c>
      <c r="E9" s="17">
        <f>E8</f>
        <v>138164</v>
      </c>
      <c r="F9" s="17">
        <f t="shared" ref="F9:H9" si="0">F8</f>
        <v>138164</v>
      </c>
      <c r="G9" s="288">
        <f t="shared" ref="G9:G37" si="1">H9-F9</f>
        <v>15487.739999999991</v>
      </c>
      <c r="H9" s="17">
        <f t="shared" si="0"/>
        <v>153651.74</v>
      </c>
      <c r="I9" s="52"/>
      <c r="J9" s="52"/>
      <c r="K9" s="52"/>
      <c r="L9" s="7"/>
      <c r="M9" s="7"/>
      <c r="N9" s="7"/>
      <c r="O9" s="7"/>
    </row>
    <row r="10" spans="1:15" s="8" customFormat="1" x14ac:dyDescent="0.2">
      <c r="A10" s="171">
        <v>6</v>
      </c>
      <c r="B10" s="172"/>
      <c r="C10" s="171"/>
      <c r="D10" s="173" t="s">
        <v>1</v>
      </c>
      <c r="E10" s="170">
        <v>0</v>
      </c>
      <c r="F10" s="170">
        <v>0</v>
      </c>
      <c r="G10" s="228">
        <f t="shared" si="1"/>
        <v>210000</v>
      </c>
      <c r="H10" s="170">
        <v>210000</v>
      </c>
      <c r="I10" s="52"/>
      <c r="J10" s="52"/>
      <c r="K10" s="52"/>
      <c r="L10" s="7"/>
      <c r="M10" s="7"/>
      <c r="N10" s="7"/>
      <c r="O10" s="7"/>
    </row>
    <row r="11" spans="1:15" s="8" customFormat="1" ht="31.5" x14ac:dyDescent="0.2">
      <c r="A11" s="29"/>
      <c r="B11" s="276">
        <v>63</v>
      </c>
      <c r="C11" s="278"/>
      <c r="D11" s="275" t="s">
        <v>12</v>
      </c>
      <c r="E11" s="279">
        <v>0</v>
      </c>
      <c r="F11" s="279">
        <v>0</v>
      </c>
      <c r="G11" s="45">
        <f t="shared" si="1"/>
        <v>210000</v>
      </c>
      <c r="H11" s="279">
        <v>210000</v>
      </c>
      <c r="I11" s="52"/>
      <c r="J11" s="52"/>
      <c r="K11" s="52"/>
      <c r="L11" s="7"/>
      <c r="M11" s="7"/>
      <c r="N11" s="7"/>
      <c r="O11" s="7"/>
    </row>
    <row r="12" spans="1:15" s="8" customFormat="1" x14ac:dyDescent="0.2">
      <c r="A12" s="13"/>
      <c r="B12" s="14"/>
      <c r="C12" s="15">
        <v>51</v>
      </c>
      <c r="D12" s="150" t="s">
        <v>88</v>
      </c>
      <c r="E12" s="17">
        <v>0</v>
      </c>
      <c r="F12" s="17">
        <v>0</v>
      </c>
      <c r="G12" s="288">
        <f t="shared" si="1"/>
        <v>210000</v>
      </c>
      <c r="H12" s="17">
        <v>210000</v>
      </c>
      <c r="I12" s="52"/>
      <c r="J12" s="52"/>
      <c r="K12" s="52"/>
      <c r="L12" s="7"/>
      <c r="M12" s="7"/>
      <c r="N12" s="7"/>
      <c r="O12" s="7"/>
    </row>
    <row r="13" spans="1:15" s="8" customFormat="1" x14ac:dyDescent="0.2">
      <c r="A13" s="171">
        <v>6</v>
      </c>
      <c r="B13" s="172"/>
      <c r="C13" s="171"/>
      <c r="D13" s="173" t="s">
        <v>1</v>
      </c>
      <c r="E13" s="170">
        <v>1262415</v>
      </c>
      <c r="F13" s="170">
        <v>1262416</v>
      </c>
      <c r="G13" s="229">
        <f t="shared" si="1"/>
        <v>-422516.35</v>
      </c>
      <c r="H13" s="170">
        <f>H14+H15+H16+H17</f>
        <v>839899.65</v>
      </c>
      <c r="I13" s="52"/>
      <c r="J13" s="52"/>
      <c r="K13" s="52"/>
      <c r="L13" s="7"/>
      <c r="M13" s="7"/>
      <c r="N13" s="7"/>
      <c r="O13" s="7"/>
    </row>
    <row r="14" spans="1:15" s="20" customFormat="1" x14ac:dyDescent="0.2">
      <c r="A14" s="18"/>
      <c r="B14" s="276">
        <v>64</v>
      </c>
      <c r="C14" s="26"/>
      <c r="D14" s="275" t="s">
        <v>35</v>
      </c>
      <c r="E14" s="21">
        <v>20</v>
      </c>
      <c r="F14" s="21">
        <v>20</v>
      </c>
      <c r="G14" s="45">
        <f t="shared" si="1"/>
        <v>674.73</v>
      </c>
      <c r="H14" s="21">
        <v>694.73</v>
      </c>
      <c r="I14" s="53"/>
      <c r="J14" s="53"/>
      <c r="K14" s="53"/>
      <c r="L14" s="19"/>
      <c r="M14" s="19"/>
      <c r="N14" s="19"/>
      <c r="O14" s="19"/>
    </row>
    <row r="15" spans="1:15" s="8" customFormat="1" x14ac:dyDescent="0.2">
      <c r="A15" s="29"/>
      <c r="B15" s="274">
        <v>65</v>
      </c>
      <c r="C15" s="26"/>
      <c r="D15" s="275" t="s">
        <v>41</v>
      </c>
      <c r="E15" s="45">
        <v>0</v>
      </c>
      <c r="F15" s="45">
        <v>0</v>
      </c>
      <c r="G15" s="45">
        <f t="shared" si="1"/>
        <v>2905.16</v>
      </c>
      <c r="H15" s="45">
        <v>2905.16</v>
      </c>
      <c r="I15" s="52"/>
      <c r="J15" s="52"/>
      <c r="K15" s="52"/>
      <c r="L15" s="7"/>
      <c r="M15" s="7"/>
      <c r="N15" s="7"/>
      <c r="O15" s="7"/>
    </row>
    <row r="16" spans="1:15" s="8" customFormat="1" ht="31.5" x14ac:dyDescent="0.2">
      <c r="A16" s="18"/>
      <c r="B16" s="47">
        <v>66</v>
      </c>
      <c r="C16" s="277"/>
      <c r="D16" s="275" t="s">
        <v>9</v>
      </c>
      <c r="E16" s="45">
        <v>1262395</v>
      </c>
      <c r="F16" s="45">
        <v>1262396</v>
      </c>
      <c r="G16" s="45">
        <f t="shared" si="1"/>
        <v>-442396</v>
      </c>
      <c r="H16" s="45">
        <v>820000</v>
      </c>
      <c r="I16" s="52"/>
      <c r="J16" s="52"/>
      <c r="K16" s="52"/>
      <c r="L16" s="7"/>
      <c r="M16" s="7"/>
      <c r="N16" s="7"/>
      <c r="O16" s="7"/>
    </row>
    <row r="17" spans="1:15" s="8" customFormat="1" x14ac:dyDescent="0.2">
      <c r="A17" s="29"/>
      <c r="B17" s="274">
        <v>68</v>
      </c>
      <c r="C17" s="26"/>
      <c r="D17" s="275" t="s">
        <v>71</v>
      </c>
      <c r="E17" s="45">
        <v>0</v>
      </c>
      <c r="F17" s="45">
        <v>0</v>
      </c>
      <c r="G17" s="45">
        <f t="shared" si="1"/>
        <v>16299.76</v>
      </c>
      <c r="H17" s="45">
        <v>16299.76</v>
      </c>
      <c r="I17" s="52"/>
      <c r="J17" s="52"/>
      <c r="K17" s="52"/>
      <c r="L17" s="7"/>
      <c r="M17" s="7"/>
      <c r="N17" s="7"/>
      <c r="O17" s="7"/>
    </row>
    <row r="18" spans="1:15" s="8" customFormat="1" x14ac:dyDescent="0.2">
      <c r="A18" s="23"/>
      <c r="B18" s="24"/>
      <c r="C18" s="15">
        <v>31</v>
      </c>
      <c r="D18" s="16" t="s">
        <v>18</v>
      </c>
      <c r="E18" s="17">
        <v>1262415</v>
      </c>
      <c r="F18" s="17">
        <v>1262416</v>
      </c>
      <c r="G18" s="288">
        <f t="shared" si="1"/>
        <v>-422516.35</v>
      </c>
      <c r="H18" s="17">
        <f>H13</f>
        <v>839899.65</v>
      </c>
      <c r="I18" s="52"/>
      <c r="J18" s="52"/>
      <c r="K18" s="52"/>
      <c r="L18" s="7"/>
      <c r="M18" s="7"/>
      <c r="N18" s="7"/>
      <c r="O18" s="7"/>
    </row>
    <row r="19" spans="1:15" s="8" customFormat="1" x14ac:dyDescent="0.2">
      <c r="A19" s="171">
        <v>6</v>
      </c>
      <c r="B19" s="172"/>
      <c r="C19" s="171"/>
      <c r="D19" s="173" t="s">
        <v>1</v>
      </c>
      <c r="E19" s="170">
        <v>3157250</v>
      </c>
      <c r="F19" s="170">
        <v>2472012</v>
      </c>
      <c r="G19" s="229">
        <f t="shared" si="1"/>
        <v>-858160.21</v>
      </c>
      <c r="H19" s="170">
        <f>H21+H20</f>
        <v>1613851.79</v>
      </c>
      <c r="I19" s="52"/>
      <c r="J19" s="52"/>
      <c r="K19" s="52"/>
      <c r="L19" s="7"/>
      <c r="M19" s="7"/>
      <c r="N19" s="7"/>
      <c r="O19" s="7"/>
    </row>
    <row r="20" spans="1:15" s="20" customFormat="1" x14ac:dyDescent="0.2">
      <c r="A20" s="25"/>
      <c r="B20" s="274">
        <v>65</v>
      </c>
      <c r="C20" s="26"/>
      <c r="D20" s="275" t="s">
        <v>41</v>
      </c>
      <c r="E20" s="21">
        <v>8627</v>
      </c>
      <c r="F20" s="21">
        <v>8627</v>
      </c>
      <c r="G20" s="45">
        <f t="shared" si="1"/>
        <v>-2821.49</v>
      </c>
      <c r="H20" s="21">
        <v>5805.51</v>
      </c>
      <c r="I20" s="53"/>
      <c r="J20" s="53"/>
      <c r="K20" s="53"/>
      <c r="L20" s="19"/>
      <c r="M20" s="19"/>
      <c r="N20" s="19"/>
      <c r="O20" s="19"/>
    </row>
    <row r="21" spans="1:15" s="8" customFormat="1" ht="31.5" x14ac:dyDescent="0.2">
      <c r="A21" s="9"/>
      <c r="B21" s="10">
        <v>67</v>
      </c>
      <c r="C21" s="22"/>
      <c r="D21" s="11" t="s">
        <v>5</v>
      </c>
      <c r="E21" s="12">
        <v>3148623</v>
      </c>
      <c r="F21" s="12">
        <v>2463385</v>
      </c>
      <c r="G21" s="45">
        <f t="shared" si="1"/>
        <v>-855338.72</v>
      </c>
      <c r="H21" s="12">
        <v>1608046.28</v>
      </c>
      <c r="I21" s="52"/>
      <c r="J21" s="52"/>
      <c r="K21" s="52"/>
      <c r="L21" s="7"/>
      <c r="M21" s="7"/>
      <c r="N21" s="7"/>
      <c r="O21" s="7"/>
    </row>
    <row r="22" spans="1:15" s="8" customFormat="1" x14ac:dyDescent="0.2">
      <c r="A22" s="27"/>
      <c r="B22" s="28"/>
      <c r="C22" s="15">
        <v>43</v>
      </c>
      <c r="D22" s="16" t="s">
        <v>17</v>
      </c>
      <c r="E22" s="17">
        <v>3157250</v>
      </c>
      <c r="F22" s="17">
        <v>2472012</v>
      </c>
      <c r="G22" s="288">
        <f t="shared" si="1"/>
        <v>-858160.21</v>
      </c>
      <c r="H22" s="17">
        <f>H19</f>
        <v>1613851.79</v>
      </c>
      <c r="I22" s="52"/>
      <c r="J22" s="52"/>
      <c r="K22" s="52"/>
      <c r="L22" s="7"/>
      <c r="M22" s="7"/>
      <c r="N22" s="7"/>
      <c r="O22" s="7"/>
    </row>
    <row r="23" spans="1:15" s="8" customFormat="1" x14ac:dyDescent="0.2">
      <c r="A23" s="171">
        <v>6</v>
      </c>
      <c r="B23" s="172"/>
      <c r="C23" s="171"/>
      <c r="D23" s="173" t="s">
        <v>1</v>
      </c>
      <c r="E23" s="170">
        <v>664</v>
      </c>
      <c r="F23" s="170">
        <v>663</v>
      </c>
      <c r="G23" s="229">
        <f t="shared" si="1"/>
        <v>127</v>
      </c>
      <c r="H23" s="170">
        <v>790</v>
      </c>
      <c r="I23" s="52"/>
      <c r="J23" s="52"/>
      <c r="K23" s="52"/>
      <c r="L23" s="7"/>
      <c r="M23" s="7"/>
      <c r="N23" s="7"/>
      <c r="O23" s="7"/>
    </row>
    <row r="24" spans="1:15" s="8" customFormat="1" ht="31.5" x14ac:dyDescent="0.2">
      <c r="A24" s="280"/>
      <c r="B24" s="281">
        <v>66</v>
      </c>
      <c r="C24" s="280"/>
      <c r="D24" s="275" t="s">
        <v>9</v>
      </c>
      <c r="E24" s="279">
        <v>664</v>
      </c>
      <c r="F24" s="279">
        <v>663</v>
      </c>
      <c r="G24" s="45">
        <f t="shared" si="1"/>
        <v>127</v>
      </c>
      <c r="H24" s="279">
        <v>790</v>
      </c>
      <c r="I24" s="52"/>
      <c r="J24" s="52"/>
      <c r="K24" s="52"/>
      <c r="L24" s="7"/>
      <c r="M24" s="7"/>
      <c r="N24" s="7"/>
      <c r="O24" s="7"/>
    </row>
    <row r="25" spans="1:15" s="8" customFormat="1" ht="30.75" customHeight="1" x14ac:dyDescent="0.2">
      <c r="A25" s="13"/>
      <c r="B25" s="14"/>
      <c r="C25" s="15" t="s">
        <v>19</v>
      </c>
      <c r="D25" s="16" t="s">
        <v>20</v>
      </c>
      <c r="E25" s="17">
        <v>664</v>
      </c>
      <c r="F25" s="17">
        <v>663</v>
      </c>
      <c r="G25" s="227">
        <f t="shared" si="1"/>
        <v>127</v>
      </c>
      <c r="H25" s="17">
        <v>790</v>
      </c>
      <c r="I25" s="52"/>
      <c r="J25" s="52"/>
      <c r="K25" s="52"/>
      <c r="L25" s="7"/>
      <c r="M25" s="7"/>
      <c r="N25" s="7"/>
      <c r="O25" s="7"/>
    </row>
    <row r="26" spans="1:15" s="8" customFormat="1" ht="30.75" customHeight="1" x14ac:dyDescent="0.2">
      <c r="A26" s="171">
        <v>6</v>
      </c>
      <c r="B26" s="172"/>
      <c r="C26" s="171"/>
      <c r="D26" s="173" t="s">
        <v>1</v>
      </c>
      <c r="E26" s="170">
        <v>23076</v>
      </c>
      <c r="F26" s="170">
        <v>23076</v>
      </c>
      <c r="G26" s="229">
        <f t="shared" si="1"/>
        <v>3354.2999999999993</v>
      </c>
      <c r="H26" s="170">
        <v>26430.3</v>
      </c>
      <c r="I26" s="52"/>
      <c r="J26" s="52"/>
      <c r="K26" s="52"/>
      <c r="L26" s="7"/>
      <c r="M26" s="7"/>
      <c r="N26" s="7"/>
      <c r="O26" s="7"/>
    </row>
    <row r="27" spans="1:15" s="4" customFormat="1" ht="31.5" x14ac:dyDescent="0.2">
      <c r="A27" s="29"/>
      <c r="B27" s="47">
        <v>67</v>
      </c>
      <c r="C27" s="277"/>
      <c r="D27" s="275" t="s">
        <v>5</v>
      </c>
      <c r="E27" s="21">
        <v>23076</v>
      </c>
      <c r="F27" s="21">
        <v>23076</v>
      </c>
      <c r="G27" s="45">
        <f t="shared" si="1"/>
        <v>3354.2999999999993</v>
      </c>
      <c r="H27" s="21">
        <v>26430.3</v>
      </c>
      <c r="I27" s="51"/>
      <c r="J27" s="51"/>
      <c r="K27" s="51"/>
      <c r="L27" s="1"/>
      <c r="M27" s="1"/>
      <c r="N27" s="1"/>
      <c r="O27" s="1"/>
    </row>
    <row r="28" spans="1:15" s="4" customFormat="1" x14ac:dyDescent="0.2">
      <c r="A28" s="13"/>
      <c r="B28" s="13"/>
      <c r="C28" s="15" t="s">
        <v>21</v>
      </c>
      <c r="D28" s="16" t="s">
        <v>22</v>
      </c>
      <c r="E28" s="17">
        <v>23076</v>
      </c>
      <c r="F28" s="17">
        <v>23076</v>
      </c>
      <c r="G28" s="288">
        <f t="shared" si="1"/>
        <v>3354.2999999999993</v>
      </c>
      <c r="H28" s="17">
        <v>26430.3</v>
      </c>
      <c r="I28" s="51"/>
      <c r="J28" s="51"/>
      <c r="K28" s="51"/>
      <c r="L28" s="1"/>
      <c r="M28" s="1"/>
      <c r="N28" s="1"/>
      <c r="O28" s="1"/>
    </row>
    <row r="29" spans="1:15" s="4" customFormat="1" x14ac:dyDescent="0.2">
      <c r="A29" s="171">
        <v>6</v>
      </c>
      <c r="B29" s="172"/>
      <c r="C29" s="171"/>
      <c r="D29" s="173" t="s">
        <v>1</v>
      </c>
      <c r="E29" s="170">
        <v>53089</v>
      </c>
      <c r="F29" s="170">
        <v>53089</v>
      </c>
      <c r="G29" s="228">
        <f t="shared" si="1"/>
        <v>0.12000000000261934</v>
      </c>
      <c r="H29" s="170">
        <v>53089.120000000003</v>
      </c>
      <c r="I29" s="51"/>
      <c r="J29" s="51"/>
      <c r="K29" s="51"/>
      <c r="L29" s="1"/>
      <c r="M29" s="1"/>
      <c r="N29" s="1"/>
      <c r="O29" s="1"/>
    </row>
    <row r="30" spans="1:15" s="31" customFormat="1" ht="31.5" x14ac:dyDescent="0.2">
      <c r="A30" s="29"/>
      <c r="B30" s="47">
        <v>67</v>
      </c>
      <c r="C30" s="277"/>
      <c r="D30" s="275" t="s">
        <v>5</v>
      </c>
      <c r="E30" s="21">
        <v>53089</v>
      </c>
      <c r="F30" s="21">
        <v>53089</v>
      </c>
      <c r="G30" s="45">
        <f t="shared" si="1"/>
        <v>0.12000000000261934</v>
      </c>
      <c r="H30" s="21">
        <v>53089.120000000003</v>
      </c>
      <c r="I30" s="50"/>
      <c r="J30" s="50"/>
      <c r="K30" s="50"/>
      <c r="L30" s="30"/>
      <c r="M30" s="30"/>
      <c r="N30" s="30"/>
      <c r="O30" s="30"/>
    </row>
    <row r="31" spans="1:15" s="31" customFormat="1" x14ac:dyDescent="0.2">
      <c r="A31" s="13"/>
      <c r="B31" s="13"/>
      <c r="C31" s="15">
        <v>44</v>
      </c>
      <c r="D31" s="16" t="s">
        <v>45</v>
      </c>
      <c r="E31" s="17">
        <v>53089</v>
      </c>
      <c r="F31" s="17">
        <v>53089</v>
      </c>
      <c r="G31" s="288">
        <f t="shared" si="1"/>
        <v>0.12000000000261934</v>
      </c>
      <c r="H31" s="17">
        <v>53089.120000000003</v>
      </c>
      <c r="I31" s="50"/>
      <c r="J31" s="50"/>
      <c r="K31" s="50"/>
      <c r="L31" s="30"/>
      <c r="M31" s="30"/>
      <c r="N31" s="30"/>
      <c r="O31" s="30"/>
    </row>
    <row r="32" spans="1:15" s="31" customFormat="1" x14ac:dyDescent="0.2">
      <c r="A32" s="171">
        <v>6</v>
      </c>
      <c r="B32" s="172"/>
      <c r="C32" s="171"/>
      <c r="D32" s="173" t="s">
        <v>1</v>
      </c>
      <c r="E32" s="170">
        <v>0</v>
      </c>
      <c r="F32" s="170">
        <v>0</v>
      </c>
      <c r="G32" s="228">
        <f t="shared" si="1"/>
        <v>2289.33</v>
      </c>
      <c r="H32" s="170">
        <v>2289.33</v>
      </c>
      <c r="I32" s="50"/>
      <c r="J32" s="50"/>
      <c r="K32" s="50"/>
      <c r="L32" s="30"/>
      <c r="M32" s="30"/>
      <c r="N32" s="30"/>
      <c r="O32" s="30"/>
    </row>
    <row r="33" spans="1:15" s="4" customFormat="1" x14ac:dyDescent="0.2">
      <c r="A33" s="282"/>
      <c r="B33" s="283">
        <v>65</v>
      </c>
      <c r="C33" s="278"/>
      <c r="D33" s="275" t="s">
        <v>41</v>
      </c>
      <c r="E33" s="279">
        <v>0</v>
      </c>
      <c r="F33" s="279">
        <v>0</v>
      </c>
      <c r="G33" s="45">
        <f t="shared" si="1"/>
        <v>2289.33</v>
      </c>
      <c r="H33" s="279">
        <v>2289.33</v>
      </c>
      <c r="I33" s="51"/>
      <c r="J33" s="51"/>
      <c r="K33" s="51"/>
      <c r="L33" s="1"/>
      <c r="M33" s="1"/>
      <c r="N33" s="1"/>
      <c r="O33" s="1"/>
    </row>
    <row r="34" spans="1:15" s="4" customFormat="1" ht="31.5" x14ac:dyDescent="0.2">
      <c r="A34" s="152">
        <v>7</v>
      </c>
      <c r="B34" s="167"/>
      <c r="C34" s="168"/>
      <c r="D34" s="169" t="s">
        <v>2</v>
      </c>
      <c r="E34" s="170">
        <v>8417</v>
      </c>
      <c r="F34" s="170">
        <v>8417</v>
      </c>
      <c r="G34" s="229">
        <f t="shared" si="1"/>
        <v>-6208.07</v>
      </c>
      <c r="H34" s="170">
        <v>2208.9299999999998</v>
      </c>
      <c r="I34" s="51"/>
      <c r="J34" s="51"/>
      <c r="K34" s="51"/>
      <c r="L34" s="1"/>
      <c r="M34" s="1"/>
      <c r="N34" s="1"/>
      <c r="O34" s="1"/>
    </row>
    <row r="35" spans="1:15" s="4" customFormat="1" x14ac:dyDescent="0.2">
      <c r="A35" s="25"/>
      <c r="B35" s="29">
        <v>72</v>
      </c>
      <c r="C35" s="26"/>
      <c r="D35" s="275" t="s">
        <v>40</v>
      </c>
      <c r="E35" s="279">
        <v>8417</v>
      </c>
      <c r="F35" s="279">
        <v>8417</v>
      </c>
      <c r="G35" s="45">
        <f t="shared" si="1"/>
        <v>-6208.07</v>
      </c>
      <c r="H35" s="279">
        <v>2208.9299999999998</v>
      </c>
      <c r="I35" s="51"/>
      <c r="J35" s="51"/>
      <c r="K35" s="51"/>
      <c r="L35" s="1"/>
      <c r="M35" s="1"/>
      <c r="N35" s="1"/>
      <c r="O35" s="1"/>
    </row>
    <row r="36" spans="1:15" s="4" customFormat="1" ht="31.5" x14ac:dyDescent="0.2">
      <c r="A36" s="23"/>
      <c r="B36" s="32"/>
      <c r="C36" s="15">
        <v>71</v>
      </c>
      <c r="D36" s="16" t="s">
        <v>42</v>
      </c>
      <c r="E36" s="17">
        <v>8417</v>
      </c>
      <c r="F36" s="17">
        <v>8417</v>
      </c>
      <c r="G36" s="288">
        <f t="shared" si="1"/>
        <v>-3918.74</v>
      </c>
      <c r="H36" s="17">
        <f>H33+H35</f>
        <v>4498.26</v>
      </c>
      <c r="I36" s="51"/>
      <c r="J36" s="51"/>
      <c r="K36" s="51"/>
      <c r="L36" s="1"/>
      <c r="M36" s="1"/>
      <c r="N36" s="1"/>
      <c r="O36" s="1"/>
    </row>
    <row r="37" spans="1:15" s="4" customFormat="1" x14ac:dyDescent="0.2">
      <c r="A37" s="376" t="s">
        <v>34</v>
      </c>
      <c r="B37" s="376"/>
      <c r="C37" s="376"/>
      <c r="D37" s="376"/>
      <c r="E37" s="33">
        <f>E7+E34</f>
        <v>4643075</v>
      </c>
      <c r="F37" s="33">
        <f t="shared" ref="F37" si="2">F7+F34</f>
        <v>3957837</v>
      </c>
      <c r="G37" s="45">
        <f t="shared" si="1"/>
        <v>-1055626.1400000001</v>
      </c>
      <c r="H37" s="33">
        <f>H7+H34</f>
        <v>2902210.86</v>
      </c>
      <c r="I37" s="51"/>
      <c r="J37" s="51"/>
      <c r="K37" s="51"/>
      <c r="L37" s="1"/>
      <c r="M37" s="1"/>
      <c r="N37" s="1"/>
      <c r="O37" s="1"/>
    </row>
    <row r="38" spans="1:15" s="4" customFormat="1" ht="24" customHeight="1" x14ac:dyDescent="0.2">
      <c r="A38" s="34"/>
      <c r="B38" s="34"/>
      <c r="C38" s="34"/>
      <c r="D38" s="34"/>
      <c r="E38" s="35"/>
      <c r="F38" s="35"/>
      <c r="G38" s="35"/>
      <c r="H38" s="51"/>
      <c r="I38" s="51"/>
      <c r="J38" s="51"/>
      <c r="K38" s="51"/>
      <c r="L38" s="1"/>
      <c r="M38" s="1"/>
      <c r="N38" s="1"/>
      <c r="O38" s="1"/>
    </row>
    <row r="39" spans="1:15" s="4" customFormat="1" x14ac:dyDescent="0.2">
      <c r="A39" s="34"/>
      <c r="B39" s="34"/>
      <c r="C39" s="34"/>
      <c r="D39" s="34"/>
      <c r="E39" s="35"/>
      <c r="F39" s="35"/>
      <c r="G39" s="35"/>
      <c r="H39" s="51"/>
      <c r="I39" s="1"/>
      <c r="J39" s="51"/>
      <c r="K39" s="51"/>
      <c r="L39" s="1"/>
      <c r="M39" s="1"/>
      <c r="N39" s="1"/>
      <c r="O39" s="1"/>
    </row>
    <row r="40" spans="1:15" s="4" customFormat="1" x14ac:dyDescent="0.2">
      <c r="A40" s="31"/>
      <c r="B40" s="34"/>
      <c r="C40" s="34"/>
      <c r="D40" s="34"/>
      <c r="E40" s="34"/>
      <c r="F40" s="34"/>
      <c r="G40" s="34"/>
      <c r="H40" s="1"/>
      <c r="I40" s="51"/>
      <c r="J40" s="51"/>
      <c r="K40" s="51"/>
      <c r="L40" s="1"/>
      <c r="M40" s="1"/>
      <c r="N40" s="1"/>
      <c r="O40" s="1"/>
    </row>
    <row r="41" spans="1:15" s="8" customFormat="1" ht="15.75" customHeight="1" x14ac:dyDescent="0.2">
      <c r="A41" s="374" t="s">
        <v>26</v>
      </c>
      <c r="B41" s="375"/>
      <c r="C41" s="375"/>
      <c r="D41" s="375"/>
      <c r="E41" s="375"/>
      <c r="F41" s="375"/>
      <c r="G41" s="375"/>
      <c r="H41" s="375"/>
      <c r="I41" s="52"/>
      <c r="J41" s="52"/>
      <c r="K41" s="52"/>
      <c r="L41" s="7"/>
      <c r="M41" s="7"/>
      <c r="N41" s="7"/>
      <c r="O41" s="7"/>
    </row>
    <row r="42" spans="1:15" s="4" customFormat="1" ht="47.25" x14ac:dyDescent="0.2">
      <c r="A42" s="2" t="s">
        <v>15</v>
      </c>
      <c r="B42" s="2" t="s">
        <v>38</v>
      </c>
      <c r="C42" s="2" t="s">
        <v>81</v>
      </c>
      <c r="D42" s="54" t="s">
        <v>4</v>
      </c>
      <c r="E42" s="68" t="s">
        <v>122</v>
      </c>
      <c r="F42" s="72" t="s">
        <v>126</v>
      </c>
      <c r="G42" s="68" t="s">
        <v>127</v>
      </c>
      <c r="H42" s="72" t="s">
        <v>125</v>
      </c>
      <c r="I42" s="51"/>
      <c r="J42" s="51"/>
      <c r="K42" s="51"/>
      <c r="L42" s="1"/>
      <c r="M42" s="1"/>
      <c r="N42" s="1"/>
      <c r="O42" s="1"/>
    </row>
    <row r="43" spans="1:15" s="4" customFormat="1" x14ac:dyDescent="0.2">
      <c r="A43" s="371">
        <v>1</v>
      </c>
      <c r="B43" s="371"/>
      <c r="C43" s="371"/>
      <c r="D43" s="371"/>
      <c r="E43" s="5">
        <v>2</v>
      </c>
      <c r="F43" s="6">
        <v>3</v>
      </c>
      <c r="G43" s="6">
        <v>4</v>
      </c>
      <c r="H43" s="5">
        <v>5</v>
      </c>
      <c r="I43" s="51"/>
      <c r="J43" s="51"/>
      <c r="K43" s="51"/>
      <c r="L43" s="1"/>
      <c r="M43" s="1"/>
      <c r="N43" s="1"/>
      <c r="O43" s="1"/>
    </row>
    <row r="44" spans="1:15" s="4" customFormat="1" x14ac:dyDescent="0.2">
      <c r="A44" s="158">
        <v>3</v>
      </c>
      <c r="B44" s="158"/>
      <c r="C44" s="159"/>
      <c r="D44" s="160" t="s">
        <v>26</v>
      </c>
      <c r="E44" s="161">
        <f>E45+E46</f>
        <v>23076</v>
      </c>
      <c r="F44" s="161">
        <f t="shared" ref="F44:H44" si="3">F45+F46</f>
        <v>23076</v>
      </c>
      <c r="G44" s="161">
        <f>H44-F44</f>
        <v>3354.2999999999993</v>
      </c>
      <c r="H44" s="161">
        <f t="shared" si="3"/>
        <v>26430.3</v>
      </c>
      <c r="I44" s="51"/>
      <c r="J44" s="51"/>
      <c r="K44" s="51"/>
      <c r="L44" s="1"/>
      <c r="M44" s="1"/>
      <c r="N44" s="1"/>
      <c r="O44" s="1"/>
    </row>
    <row r="45" spans="1:15" s="4" customFormat="1" x14ac:dyDescent="0.2">
      <c r="A45" s="18"/>
      <c r="B45" s="47">
        <v>31</v>
      </c>
      <c r="C45" s="29"/>
      <c r="D45" s="41" t="s">
        <v>6</v>
      </c>
      <c r="E45" s="21">
        <v>17103</v>
      </c>
      <c r="F45" s="21">
        <v>17103</v>
      </c>
      <c r="G45" s="21">
        <f>H45-F45</f>
        <v>-13502.15</v>
      </c>
      <c r="H45" s="21">
        <v>3600.85</v>
      </c>
      <c r="I45" s="51"/>
      <c r="J45" s="51"/>
      <c r="K45" s="51"/>
      <c r="L45" s="1"/>
      <c r="M45" s="1"/>
      <c r="N45" s="1"/>
      <c r="O45" s="1"/>
    </row>
    <row r="46" spans="1:15" s="4" customFormat="1" ht="16.5" customHeight="1" x14ac:dyDescent="0.2">
      <c r="A46" s="29"/>
      <c r="B46" s="47" t="s">
        <v>43</v>
      </c>
      <c r="C46" s="29"/>
      <c r="D46" s="41" t="s">
        <v>7</v>
      </c>
      <c r="E46" s="286">
        <v>5973</v>
      </c>
      <c r="F46" s="286">
        <v>5973</v>
      </c>
      <c r="G46" s="21">
        <f t="shared" ref="G46:G91" si="4">H46-F46</f>
        <v>16856.45</v>
      </c>
      <c r="H46" s="286">
        <v>22829.45</v>
      </c>
      <c r="I46" s="51"/>
      <c r="J46" s="51"/>
      <c r="K46" s="51"/>
      <c r="L46" s="1"/>
      <c r="M46" s="1"/>
      <c r="N46" s="1"/>
      <c r="O46" s="1"/>
    </row>
    <row r="47" spans="1:15" s="4" customFormat="1" x14ac:dyDescent="0.2">
      <c r="A47" s="23"/>
      <c r="B47" s="15"/>
      <c r="C47" s="37" t="s">
        <v>21</v>
      </c>
      <c r="D47" s="38" t="s">
        <v>23</v>
      </c>
      <c r="E47" s="39">
        <f>E44</f>
        <v>23076</v>
      </c>
      <c r="F47" s="39">
        <f t="shared" ref="F47:H47" si="5">F44</f>
        <v>23076</v>
      </c>
      <c r="G47" s="43">
        <f t="shared" si="4"/>
        <v>3354.2999999999993</v>
      </c>
      <c r="H47" s="39">
        <f t="shared" si="5"/>
        <v>26430.3</v>
      </c>
      <c r="I47" s="51"/>
      <c r="J47" s="51"/>
      <c r="K47" s="51"/>
      <c r="L47" s="1"/>
      <c r="M47" s="1"/>
      <c r="N47" s="1"/>
      <c r="O47" s="1"/>
    </row>
    <row r="48" spans="1:15" s="4" customFormat="1" x14ac:dyDescent="0.2">
      <c r="A48" s="152"/>
      <c r="B48" s="153">
        <v>3</v>
      </c>
      <c r="C48" s="154"/>
      <c r="D48" s="155" t="s">
        <v>26</v>
      </c>
      <c r="E48" s="156">
        <f>E49+E50+E51+E52</f>
        <v>1135489</v>
      </c>
      <c r="F48" s="156">
        <f t="shared" ref="F48:H48" si="6">F49+F50+F51+F52</f>
        <v>1026916</v>
      </c>
      <c r="G48" s="164">
        <f t="shared" si="4"/>
        <v>-629376.25</v>
      </c>
      <c r="H48" s="156">
        <f t="shared" si="6"/>
        <v>397539.75</v>
      </c>
      <c r="I48" s="51"/>
      <c r="J48" s="51"/>
      <c r="K48" s="51"/>
      <c r="L48" s="1"/>
      <c r="M48" s="1"/>
      <c r="N48" s="1"/>
      <c r="O48" s="1"/>
    </row>
    <row r="49" spans="1:15" s="4" customFormat="1" x14ac:dyDescent="0.2">
      <c r="A49" s="18"/>
      <c r="B49" s="47">
        <v>31</v>
      </c>
      <c r="C49" s="29"/>
      <c r="D49" s="41" t="s">
        <v>6</v>
      </c>
      <c r="E49" s="21">
        <v>489829</v>
      </c>
      <c r="F49" s="21">
        <v>462172</v>
      </c>
      <c r="G49" s="21">
        <f t="shared" si="4"/>
        <v>-133109.84000000003</v>
      </c>
      <c r="H49" s="21">
        <v>329062.15999999997</v>
      </c>
      <c r="I49" s="51"/>
      <c r="J49" s="51"/>
      <c r="K49" s="51"/>
      <c r="L49" s="1"/>
      <c r="M49" s="1"/>
      <c r="N49" s="1"/>
      <c r="O49" s="1"/>
    </row>
    <row r="50" spans="1:15" s="4" customFormat="1" x14ac:dyDescent="0.2">
      <c r="A50" s="18"/>
      <c r="B50" s="47">
        <v>32</v>
      </c>
      <c r="C50" s="29"/>
      <c r="D50" s="41" t="s">
        <v>7</v>
      </c>
      <c r="E50" s="21">
        <v>643006</v>
      </c>
      <c r="F50" s="21">
        <v>562090</v>
      </c>
      <c r="G50" s="21">
        <f t="shared" si="4"/>
        <v>-495651.11</v>
      </c>
      <c r="H50" s="21">
        <v>66438.89</v>
      </c>
      <c r="I50" s="51"/>
      <c r="J50" s="51"/>
      <c r="K50" s="51"/>
      <c r="L50" s="1"/>
      <c r="M50" s="1"/>
      <c r="N50" s="1"/>
      <c r="O50" s="1"/>
    </row>
    <row r="51" spans="1:15" s="4" customFormat="1" x14ac:dyDescent="0.2">
      <c r="A51" s="29"/>
      <c r="B51" s="47">
        <v>34</v>
      </c>
      <c r="C51" s="29"/>
      <c r="D51" s="41" t="s">
        <v>10</v>
      </c>
      <c r="E51" s="45">
        <v>2654</v>
      </c>
      <c r="F51" s="45">
        <v>2654</v>
      </c>
      <c r="G51" s="21">
        <f t="shared" si="4"/>
        <v>-1115.3</v>
      </c>
      <c r="H51" s="45">
        <v>1538.7</v>
      </c>
      <c r="I51" s="51"/>
      <c r="J51" s="51"/>
      <c r="K51" s="51"/>
      <c r="L51" s="1"/>
      <c r="M51" s="1"/>
      <c r="N51" s="1"/>
      <c r="O51" s="1"/>
    </row>
    <row r="52" spans="1:15" s="8" customFormat="1" x14ac:dyDescent="0.2">
      <c r="A52" s="18"/>
      <c r="B52" s="274">
        <v>38</v>
      </c>
      <c r="C52" s="284"/>
      <c r="D52" s="41" t="s">
        <v>47</v>
      </c>
      <c r="E52" s="21">
        <v>0</v>
      </c>
      <c r="F52" s="21">
        <v>0</v>
      </c>
      <c r="G52" s="21">
        <f t="shared" si="4"/>
        <v>500</v>
      </c>
      <c r="H52" s="21">
        <v>500</v>
      </c>
      <c r="I52" s="52"/>
      <c r="J52" s="52"/>
      <c r="K52" s="52"/>
      <c r="L52" s="7"/>
      <c r="M52" s="7"/>
      <c r="N52" s="7"/>
      <c r="O52" s="7"/>
    </row>
    <row r="53" spans="1:15" s="4" customFormat="1" x14ac:dyDescent="0.2">
      <c r="A53" s="151"/>
      <c r="B53" s="162" t="s">
        <v>49</v>
      </c>
      <c r="C53" s="163"/>
      <c r="D53" s="155" t="s">
        <v>89</v>
      </c>
      <c r="E53" s="164">
        <f>E54+E55+E56</f>
        <v>379412</v>
      </c>
      <c r="F53" s="164">
        <f t="shared" ref="F53:H53" si="7">F54+F55+F56</f>
        <v>651313</v>
      </c>
      <c r="G53" s="164">
        <f t="shared" si="4"/>
        <v>-223307.27999999997</v>
      </c>
      <c r="H53" s="164">
        <f t="shared" si="7"/>
        <v>428005.72000000003</v>
      </c>
      <c r="I53" s="51"/>
      <c r="J53" s="51"/>
      <c r="K53" s="51"/>
      <c r="L53" s="1"/>
      <c r="M53" s="1"/>
      <c r="N53" s="1"/>
      <c r="O53" s="1"/>
    </row>
    <row r="54" spans="1:15" s="4" customFormat="1" x14ac:dyDescent="0.2">
      <c r="A54" s="29"/>
      <c r="B54" s="47" t="s">
        <v>25</v>
      </c>
      <c r="C54" s="47"/>
      <c r="D54" s="41" t="s">
        <v>48</v>
      </c>
      <c r="E54" s="21">
        <v>1805</v>
      </c>
      <c r="F54" s="21">
        <v>1805</v>
      </c>
      <c r="G54" s="21">
        <f t="shared" si="4"/>
        <v>-233.74</v>
      </c>
      <c r="H54" s="21">
        <v>1571.26</v>
      </c>
      <c r="I54" s="51"/>
      <c r="J54" s="51"/>
      <c r="K54" s="51"/>
      <c r="L54" s="1"/>
      <c r="M54" s="1"/>
      <c r="N54" s="1"/>
      <c r="O54" s="1"/>
    </row>
    <row r="55" spans="1:15" s="4" customFormat="1" x14ac:dyDescent="0.2">
      <c r="A55" s="18"/>
      <c r="B55" s="47">
        <v>42</v>
      </c>
      <c r="C55" s="29"/>
      <c r="D55" s="41" t="s">
        <v>8</v>
      </c>
      <c r="E55" s="21">
        <v>244884</v>
      </c>
      <c r="F55" s="21">
        <v>376785</v>
      </c>
      <c r="G55" s="21">
        <f t="shared" si="4"/>
        <v>-171320.99</v>
      </c>
      <c r="H55" s="21">
        <v>205464.01</v>
      </c>
      <c r="I55" s="51"/>
      <c r="J55" s="51"/>
      <c r="K55" s="51"/>
      <c r="L55" s="1"/>
      <c r="M55" s="1"/>
      <c r="N55" s="1"/>
      <c r="O55" s="1"/>
    </row>
    <row r="56" spans="1:15" s="20" customFormat="1" x14ac:dyDescent="0.2">
      <c r="A56" s="29"/>
      <c r="B56" s="285" t="s">
        <v>50</v>
      </c>
      <c r="C56" s="29"/>
      <c r="D56" s="29" t="s">
        <v>51</v>
      </c>
      <c r="E56" s="148">
        <v>132723</v>
      </c>
      <c r="F56" s="148">
        <v>272723</v>
      </c>
      <c r="G56" s="21">
        <f t="shared" si="4"/>
        <v>-51752.549999999988</v>
      </c>
      <c r="H56" s="148">
        <v>220970.45</v>
      </c>
      <c r="I56" s="53"/>
      <c r="J56" s="53"/>
      <c r="K56" s="53"/>
      <c r="L56" s="19"/>
      <c r="M56" s="19"/>
      <c r="N56" s="19"/>
      <c r="O56" s="19"/>
    </row>
    <row r="57" spans="1:15" s="8" customFormat="1" x14ac:dyDescent="0.2">
      <c r="A57" s="13"/>
      <c r="B57" s="32"/>
      <c r="C57" s="23">
        <v>31</v>
      </c>
      <c r="D57" s="42" t="s">
        <v>31</v>
      </c>
      <c r="E57" s="43">
        <f>E48+E53</f>
        <v>1514901</v>
      </c>
      <c r="F57" s="43">
        <f t="shared" ref="F57:H57" si="8">F48+F53</f>
        <v>1678229</v>
      </c>
      <c r="G57" s="43">
        <f t="shared" si="4"/>
        <v>-852683.53</v>
      </c>
      <c r="H57" s="43">
        <f t="shared" si="8"/>
        <v>825545.47</v>
      </c>
      <c r="I57" s="52"/>
      <c r="J57" s="52"/>
      <c r="K57" s="52"/>
      <c r="L57" s="7"/>
      <c r="M57" s="7"/>
      <c r="N57" s="7"/>
      <c r="O57" s="7"/>
    </row>
    <row r="58" spans="1:15" s="8" customFormat="1" x14ac:dyDescent="0.2">
      <c r="A58" s="152"/>
      <c r="B58" s="153">
        <v>3</v>
      </c>
      <c r="C58" s="154"/>
      <c r="D58" s="155" t="s">
        <v>26</v>
      </c>
      <c r="E58" s="164">
        <f>E59+E60+E61</f>
        <v>3157251</v>
      </c>
      <c r="F58" s="164">
        <f t="shared" ref="F58:H58" si="9">F59+F60+F61</f>
        <v>3238167</v>
      </c>
      <c r="G58" s="164">
        <f t="shared" si="4"/>
        <v>-1140124.5900000003</v>
      </c>
      <c r="H58" s="164">
        <f t="shared" si="9"/>
        <v>2098042.4099999997</v>
      </c>
      <c r="I58" s="52"/>
      <c r="J58" s="52"/>
      <c r="K58" s="52"/>
      <c r="L58" s="7"/>
      <c r="M58" s="7"/>
      <c r="N58" s="7"/>
      <c r="O58" s="7"/>
    </row>
    <row r="59" spans="1:15" s="20" customFormat="1" x14ac:dyDescent="0.2">
      <c r="A59" s="18"/>
      <c r="B59" s="47">
        <v>31</v>
      </c>
      <c r="C59" s="29"/>
      <c r="D59" s="41" t="s">
        <v>6</v>
      </c>
      <c r="E59" s="21">
        <v>1295760</v>
      </c>
      <c r="F59" s="21">
        <v>1295760</v>
      </c>
      <c r="G59" s="21">
        <f t="shared" si="4"/>
        <v>37984.479999999981</v>
      </c>
      <c r="H59" s="21">
        <v>1333744.48</v>
      </c>
      <c r="I59" s="53"/>
      <c r="J59" s="53"/>
      <c r="K59" s="53"/>
      <c r="L59" s="19"/>
      <c r="M59" s="19"/>
      <c r="N59" s="19"/>
      <c r="O59" s="19"/>
    </row>
    <row r="60" spans="1:15" s="4" customFormat="1" ht="15.75" customHeight="1" x14ac:dyDescent="0.2">
      <c r="A60" s="18"/>
      <c r="B60" s="47">
        <v>32</v>
      </c>
      <c r="C60" s="29"/>
      <c r="D60" s="41" t="s">
        <v>7</v>
      </c>
      <c r="E60" s="21">
        <v>1861491</v>
      </c>
      <c r="F60" s="21">
        <v>1942407</v>
      </c>
      <c r="G60" s="21">
        <f t="shared" si="4"/>
        <v>-1179470.3700000001</v>
      </c>
      <c r="H60" s="21">
        <v>762936.63</v>
      </c>
      <c r="I60" s="51"/>
      <c r="J60" s="51"/>
      <c r="K60" s="51"/>
      <c r="L60" s="1"/>
      <c r="M60" s="1"/>
      <c r="N60" s="1"/>
      <c r="O60" s="1"/>
    </row>
    <row r="61" spans="1:15" s="4" customFormat="1" ht="15" customHeight="1" x14ac:dyDescent="0.2">
      <c r="A61" s="29"/>
      <c r="B61" s="47">
        <v>34</v>
      </c>
      <c r="C61" s="29"/>
      <c r="D61" s="41" t="s">
        <v>10</v>
      </c>
      <c r="E61" s="21">
        <v>0</v>
      </c>
      <c r="F61" s="21">
        <v>0</v>
      </c>
      <c r="G61" s="21">
        <f t="shared" si="4"/>
        <v>1361.3</v>
      </c>
      <c r="H61" s="21">
        <v>1361.3</v>
      </c>
      <c r="I61" s="51"/>
      <c r="J61" s="51"/>
      <c r="K61" s="51"/>
      <c r="L61" s="1"/>
      <c r="M61" s="1"/>
      <c r="N61" s="1"/>
      <c r="O61" s="1"/>
    </row>
    <row r="62" spans="1:15" s="20" customFormat="1" x14ac:dyDescent="0.2">
      <c r="A62" s="151"/>
      <c r="B62" s="162" t="s">
        <v>49</v>
      </c>
      <c r="C62" s="163"/>
      <c r="D62" s="155" t="s">
        <v>89</v>
      </c>
      <c r="E62" s="157">
        <v>0</v>
      </c>
      <c r="F62" s="157">
        <v>0</v>
      </c>
      <c r="G62" s="164">
        <f t="shared" si="4"/>
        <v>288092.18</v>
      </c>
      <c r="H62" s="157">
        <f>H63+H64</f>
        <v>288092.18</v>
      </c>
      <c r="I62" s="53"/>
      <c r="J62" s="53"/>
      <c r="K62" s="53"/>
      <c r="L62" s="19"/>
      <c r="M62" s="19"/>
      <c r="N62" s="19"/>
      <c r="O62" s="19"/>
    </row>
    <row r="63" spans="1:15" s="20" customFormat="1" x14ac:dyDescent="0.2">
      <c r="A63" s="29"/>
      <c r="B63" s="47">
        <v>42</v>
      </c>
      <c r="C63" s="29"/>
      <c r="D63" s="41" t="s">
        <v>8</v>
      </c>
      <c r="E63" s="148">
        <v>0</v>
      </c>
      <c r="F63" s="148">
        <v>0</v>
      </c>
      <c r="G63" s="21">
        <f t="shared" si="4"/>
        <v>246062.63</v>
      </c>
      <c r="H63" s="148">
        <v>246062.63</v>
      </c>
      <c r="I63" s="53"/>
      <c r="J63" s="53"/>
      <c r="K63" s="53"/>
      <c r="L63" s="19"/>
      <c r="M63" s="19"/>
      <c r="N63" s="19"/>
      <c r="O63" s="19"/>
    </row>
    <row r="64" spans="1:15" s="20" customFormat="1" x14ac:dyDescent="0.2">
      <c r="A64" s="149"/>
      <c r="B64" s="285" t="s">
        <v>50</v>
      </c>
      <c r="C64" s="29"/>
      <c r="D64" s="29" t="s">
        <v>51</v>
      </c>
      <c r="E64" s="148">
        <v>0</v>
      </c>
      <c r="F64" s="148">
        <v>0</v>
      </c>
      <c r="G64" s="21">
        <f t="shared" si="4"/>
        <v>42029.55</v>
      </c>
      <c r="H64" s="148">
        <v>42029.55</v>
      </c>
      <c r="I64" s="53"/>
      <c r="J64" s="53"/>
      <c r="K64" s="53"/>
      <c r="L64" s="19"/>
      <c r="M64" s="19"/>
      <c r="N64" s="19"/>
      <c r="O64" s="19"/>
    </row>
    <row r="65" spans="1:15" s="8" customFormat="1" x14ac:dyDescent="0.2">
      <c r="A65" s="23"/>
      <c r="B65" s="15"/>
      <c r="C65" s="37" t="s">
        <v>25</v>
      </c>
      <c r="D65" s="38" t="s">
        <v>24</v>
      </c>
      <c r="E65" s="39">
        <f>E58+E62</f>
        <v>3157251</v>
      </c>
      <c r="F65" s="39">
        <f t="shared" ref="F65:H65" si="10">F58+F62</f>
        <v>3238167</v>
      </c>
      <c r="G65" s="43">
        <f t="shared" si="4"/>
        <v>-852032.41000000015</v>
      </c>
      <c r="H65" s="39">
        <f t="shared" si="10"/>
        <v>2386134.59</v>
      </c>
      <c r="I65" s="52"/>
      <c r="J65" s="52"/>
      <c r="K65" s="52"/>
      <c r="L65" s="7"/>
      <c r="M65" s="7"/>
      <c r="N65" s="7"/>
      <c r="O65" s="7"/>
    </row>
    <row r="66" spans="1:15" s="8" customFormat="1" x14ac:dyDescent="0.2">
      <c r="A66" s="152"/>
      <c r="B66" s="153">
        <v>3</v>
      </c>
      <c r="C66" s="154"/>
      <c r="D66" s="155" t="s">
        <v>26</v>
      </c>
      <c r="E66" s="156">
        <f>E67</f>
        <v>36114</v>
      </c>
      <c r="F66" s="156">
        <f t="shared" ref="F66:H66" si="11">F67</f>
        <v>36114</v>
      </c>
      <c r="G66" s="164">
        <f t="shared" si="4"/>
        <v>3396.1600000000035</v>
      </c>
      <c r="H66" s="156">
        <f t="shared" si="11"/>
        <v>39510.160000000003</v>
      </c>
      <c r="I66" s="52"/>
      <c r="J66" s="52"/>
      <c r="K66" s="52"/>
      <c r="L66" s="7"/>
      <c r="M66" s="7"/>
      <c r="N66" s="7"/>
      <c r="O66" s="7"/>
    </row>
    <row r="67" spans="1:15" s="8" customFormat="1" x14ac:dyDescent="0.2">
      <c r="A67" s="18"/>
      <c r="B67" s="47">
        <v>32</v>
      </c>
      <c r="C67" s="29"/>
      <c r="D67" s="41" t="s">
        <v>7</v>
      </c>
      <c r="E67" s="40">
        <v>36114</v>
      </c>
      <c r="F67" s="40">
        <v>36114</v>
      </c>
      <c r="G67" s="21">
        <f t="shared" si="4"/>
        <v>3396.1600000000035</v>
      </c>
      <c r="H67" s="40">
        <v>39510.160000000003</v>
      </c>
      <c r="I67" s="52"/>
      <c r="J67" s="52"/>
      <c r="K67" s="52"/>
      <c r="L67" s="7"/>
      <c r="M67" s="7"/>
      <c r="N67" s="7"/>
      <c r="O67" s="7"/>
    </row>
    <row r="68" spans="1:15" s="8" customFormat="1" x14ac:dyDescent="0.2">
      <c r="A68" s="165"/>
      <c r="B68" s="162" t="s">
        <v>49</v>
      </c>
      <c r="C68" s="163"/>
      <c r="D68" s="155" t="s">
        <v>89</v>
      </c>
      <c r="E68" s="166">
        <f>E69+E70</f>
        <v>16975</v>
      </c>
      <c r="F68" s="166">
        <f t="shared" ref="F68:H68" si="12">F69+F70</f>
        <v>16975</v>
      </c>
      <c r="G68" s="164">
        <f t="shared" si="4"/>
        <v>-3396.0399999999991</v>
      </c>
      <c r="H68" s="166">
        <f t="shared" si="12"/>
        <v>13578.960000000001</v>
      </c>
      <c r="I68" s="52"/>
      <c r="J68" s="52"/>
      <c r="K68" s="52"/>
      <c r="L68" s="7"/>
      <c r="M68" s="7"/>
      <c r="N68" s="7"/>
      <c r="O68" s="7"/>
    </row>
    <row r="69" spans="1:15" s="30" customFormat="1" x14ac:dyDescent="0.2">
      <c r="A69" s="25"/>
      <c r="B69" s="47" t="s">
        <v>25</v>
      </c>
      <c r="C69" s="47"/>
      <c r="D69" s="41" t="s">
        <v>48</v>
      </c>
      <c r="E69" s="44">
        <v>2177</v>
      </c>
      <c r="F69" s="44">
        <v>2177</v>
      </c>
      <c r="G69" s="21">
        <f t="shared" si="4"/>
        <v>-926.16000000000008</v>
      </c>
      <c r="H69" s="44">
        <v>1250.8399999999999</v>
      </c>
      <c r="I69" s="50"/>
      <c r="J69" s="50"/>
      <c r="K69" s="50"/>
    </row>
    <row r="70" spans="1:15" s="30" customFormat="1" x14ac:dyDescent="0.2">
      <c r="A70" s="25"/>
      <c r="B70" s="47">
        <v>42</v>
      </c>
      <c r="C70" s="29"/>
      <c r="D70" s="41" t="s">
        <v>8</v>
      </c>
      <c r="E70" s="44">
        <v>14798</v>
      </c>
      <c r="F70" s="44">
        <v>14798</v>
      </c>
      <c r="G70" s="21">
        <f t="shared" si="4"/>
        <v>-2469.8799999999992</v>
      </c>
      <c r="H70" s="44">
        <v>12328.12</v>
      </c>
      <c r="I70" s="50"/>
      <c r="J70" s="50"/>
      <c r="K70" s="50"/>
    </row>
    <row r="71" spans="1:15" s="8" customFormat="1" ht="13.9" customHeight="1" x14ac:dyDescent="0.2">
      <c r="A71" s="23"/>
      <c r="B71" s="15"/>
      <c r="C71" s="37" t="s">
        <v>44</v>
      </c>
      <c r="D71" s="38" t="s">
        <v>45</v>
      </c>
      <c r="E71" s="39">
        <f>E66+E68</f>
        <v>53089</v>
      </c>
      <c r="F71" s="39">
        <f t="shared" ref="F71:H71" si="13">F66+F68</f>
        <v>53089</v>
      </c>
      <c r="G71" s="43">
        <f t="shared" si="4"/>
        <v>0.12000000000261934</v>
      </c>
      <c r="H71" s="39">
        <f t="shared" si="13"/>
        <v>53089.120000000003</v>
      </c>
      <c r="I71" s="52"/>
      <c r="J71" s="52"/>
      <c r="K71" s="52"/>
      <c r="L71" s="7"/>
      <c r="M71" s="7"/>
      <c r="N71" s="7"/>
      <c r="O71" s="7"/>
    </row>
    <row r="72" spans="1:15" s="8" customFormat="1" ht="13.9" customHeight="1" x14ac:dyDescent="0.2">
      <c r="A72" s="152"/>
      <c r="B72" s="153">
        <v>3</v>
      </c>
      <c r="C72" s="154"/>
      <c r="D72" s="155" t="s">
        <v>26</v>
      </c>
      <c r="E72" s="156">
        <f>E76+E75+E74+E73</f>
        <v>138164</v>
      </c>
      <c r="F72" s="156">
        <f t="shared" ref="F72:H72" si="14">F76+F75+F74+F73</f>
        <v>165821</v>
      </c>
      <c r="G72" s="164">
        <f t="shared" si="4"/>
        <v>-14145.160000000003</v>
      </c>
      <c r="H72" s="156">
        <f t="shared" si="14"/>
        <v>151675.84</v>
      </c>
      <c r="I72" s="52"/>
      <c r="J72" s="52"/>
      <c r="K72" s="52"/>
      <c r="L72" s="7"/>
      <c r="M72" s="7"/>
      <c r="N72" s="7"/>
      <c r="O72" s="7"/>
    </row>
    <row r="73" spans="1:15" s="20" customFormat="1" ht="13.9" customHeight="1" x14ac:dyDescent="0.2">
      <c r="A73" s="18"/>
      <c r="B73" s="47">
        <v>31</v>
      </c>
      <c r="C73" s="29"/>
      <c r="D73" s="41" t="s">
        <v>6</v>
      </c>
      <c r="E73" s="46">
        <v>78371</v>
      </c>
      <c r="F73" s="46">
        <v>106028</v>
      </c>
      <c r="G73" s="21">
        <f t="shared" si="4"/>
        <v>-3673.3300000000017</v>
      </c>
      <c r="H73" s="46">
        <v>102354.67</v>
      </c>
      <c r="I73" s="53"/>
      <c r="J73" s="53"/>
      <c r="K73" s="53"/>
      <c r="L73" s="19"/>
      <c r="M73" s="19"/>
      <c r="N73" s="19"/>
      <c r="O73" s="19"/>
    </row>
    <row r="74" spans="1:15" s="20" customFormat="1" ht="13.9" customHeight="1" x14ac:dyDescent="0.2">
      <c r="A74" s="18"/>
      <c r="B74" s="47">
        <v>32</v>
      </c>
      <c r="C74" s="29"/>
      <c r="D74" s="41" t="s">
        <v>7</v>
      </c>
      <c r="E74" s="46">
        <v>54660</v>
      </c>
      <c r="F74" s="46">
        <v>54660</v>
      </c>
      <c r="G74" s="21">
        <f t="shared" si="4"/>
        <v>-6271.2799999999988</v>
      </c>
      <c r="H74" s="46">
        <v>48388.72</v>
      </c>
      <c r="I74" s="53"/>
      <c r="J74" s="53"/>
      <c r="K74" s="53"/>
      <c r="L74" s="19"/>
      <c r="M74" s="19"/>
      <c r="N74" s="19"/>
      <c r="O74" s="19"/>
    </row>
    <row r="75" spans="1:15" s="20" customFormat="1" ht="13.9" customHeight="1" x14ac:dyDescent="0.2">
      <c r="A75" s="25"/>
      <c r="B75" s="274">
        <v>36</v>
      </c>
      <c r="C75" s="284"/>
      <c r="D75" s="41" t="s">
        <v>46</v>
      </c>
      <c r="E75" s="46">
        <v>5000</v>
      </c>
      <c r="F75" s="46">
        <v>5000</v>
      </c>
      <c r="G75" s="21">
        <f t="shared" si="4"/>
        <v>-4199.55</v>
      </c>
      <c r="H75" s="46">
        <v>800.45</v>
      </c>
      <c r="I75" s="53"/>
      <c r="J75" s="53"/>
      <c r="K75" s="53"/>
      <c r="L75" s="19"/>
      <c r="M75" s="19"/>
      <c r="N75" s="19"/>
      <c r="O75" s="19"/>
    </row>
    <row r="76" spans="1:15" s="20" customFormat="1" ht="13.9" customHeight="1" x14ac:dyDescent="0.2">
      <c r="A76" s="25"/>
      <c r="B76" s="274">
        <v>38</v>
      </c>
      <c r="C76" s="284"/>
      <c r="D76" s="41" t="s">
        <v>47</v>
      </c>
      <c r="E76" s="46">
        <v>133</v>
      </c>
      <c r="F76" s="46">
        <v>133</v>
      </c>
      <c r="G76" s="21">
        <f t="shared" si="4"/>
        <v>-1</v>
      </c>
      <c r="H76" s="46">
        <v>132</v>
      </c>
      <c r="I76" s="53"/>
      <c r="J76" s="53"/>
      <c r="K76" s="53"/>
      <c r="L76" s="19"/>
      <c r="M76" s="19"/>
      <c r="N76" s="19"/>
      <c r="O76" s="19"/>
    </row>
    <row r="77" spans="1:15" s="20" customFormat="1" ht="13.9" customHeight="1" x14ac:dyDescent="0.2">
      <c r="A77" s="165"/>
      <c r="B77" s="162" t="s">
        <v>49</v>
      </c>
      <c r="C77" s="163"/>
      <c r="D77" s="155" t="s">
        <v>89</v>
      </c>
      <c r="E77" s="287">
        <v>0</v>
      </c>
      <c r="F77" s="287">
        <v>0</v>
      </c>
      <c r="G77" s="313">
        <f t="shared" si="4"/>
        <v>597</v>
      </c>
      <c r="H77" s="156">
        <v>597</v>
      </c>
      <c r="I77" s="53"/>
      <c r="J77" s="53"/>
      <c r="K77" s="53"/>
      <c r="L77" s="19"/>
      <c r="M77" s="19"/>
      <c r="N77" s="19"/>
      <c r="O77" s="19"/>
    </row>
    <row r="78" spans="1:15" s="30" customFormat="1" x14ac:dyDescent="0.2">
      <c r="A78" s="25"/>
      <c r="B78" s="47">
        <v>42</v>
      </c>
      <c r="C78" s="29"/>
      <c r="D78" s="41" t="s">
        <v>8</v>
      </c>
      <c r="E78" s="45">
        <v>0</v>
      </c>
      <c r="F78" s="45">
        <v>0</v>
      </c>
      <c r="G78" s="21">
        <f t="shared" si="4"/>
        <v>597</v>
      </c>
      <c r="H78" s="46">
        <v>597</v>
      </c>
      <c r="I78" s="50"/>
      <c r="J78" s="50"/>
      <c r="K78" s="50"/>
    </row>
    <row r="79" spans="1:15" s="20" customFormat="1" ht="13.9" customHeight="1" x14ac:dyDescent="0.2">
      <c r="A79" s="23"/>
      <c r="B79" s="15"/>
      <c r="C79" s="37" t="s">
        <v>53</v>
      </c>
      <c r="D79" s="38" t="s">
        <v>16</v>
      </c>
      <c r="E79" s="39">
        <f>E72+E77</f>
        <v>138164</v>
      </c>
      <c r="F79" s="39">
        <f t="shared" ref="F79:H79" si="15">F72+F77</f>
        <v>165821</v>
      </c>
      <c r="G79" s="43">
        <f t="shared" si="4"/>
        <v>-13548.160000000003</v>
      </c>
      <c r="H79" s="39">
        <f t="shared" si="15"/>
        <v>152272.84</v>
      </c>
      <c r="I79" s="53"/>
      <c r="J79" s="53"/>
      <c r="K79" s="53"/>
      <c r="L79" s="19"/>
      <c r="M79" s="19"/>
      <c r="N79" s="19"/>
      <c r="O79" s="19"/>
    </row>
    <row r="80" spans="1:15" s="20" customFormat="1" ht="13.9" customHeight="1" x14ac:dyDescent="0.2">
      <c r="A80" s="152"/>
      <c r="B80" s="153">
        <v>3</v>
      </c>
      <c r="C80" s="154"/>
      <c r="D80" s="155" t="s">
        <v>26</v>
      </c>
      <c r="E80" s="228">
        <f>E82+E81</f>
        <v>664</v>
      </c>
      <c r="F80" s="228">
        <f t="shared" ref="F80:H80" si="16">F82+F81</f>
        <v>663</v>
      </c>
      <c r="G80" s="313">
        <f t="shared" si="4"/>
        <v>127</v>
      </c>
      <c r="H80" s="228">
        <f t="shared" si="16"/>
        <v>790</v>
      </c>
      <c r="I80" s="53"/>
      <c r="J80" s="53"/>
      <c r="K80" s="53"/>
      <c r="L80" s="19"/>
      <c r="M80" s="19"/>
      <c r="N80" s="19"/>
      <c r="O80" s="19"/>
    </row>
    <row r="81" spans="1:15" s="20" customFormat="1" ht="13.9" customHeight="1" x14ac:dyDescent="0.2">
      <c r="A81" s="18"/>
      <c r="B81" s="47">
        <v>31</v>
      </c>
      <c r="C81" s="29"/>
      <c r="D81" s="41" t="s">
        <v>6</v>
      </c>
      <c r="E81" s="45">
        <v>239</v>
      </c>
      <c r="F81" s="45">
        <v>238</v>
      </c>
      <c r="G81" s="21">
        <f t="shared" si="4"/>
        <v>-238</v>
      </c>
      <c r="H81" s="44"/>
      <c r="I81" s="53"/>
      <c r="J81" s="53"/>
      <c r="K81" s="53"/>
      <c r="L81" s="19"/>
      <c r="M81" s="19"/>
      <c r="N81" s="19"/>
      <c r="O81" s="19"/>
    </row>
    <row r="82" spans="1:15" s="20" customFormat="1" ht="13.9" customHeight="1" x14ac:dyDescent="0.2">
      <c r="A82" s="18"/>
      <c r="B82" s="47">
        <v>32</v>
      </c>
      <c r="C82" s="29"/>
      <c r="D82" s="41" t="s">
        <v>7</v>
      </c>
      <c r="E82" s="45">
        <v>425</v>
      </c>
      <c r="F82" s="45">
        <v>425</v>
      </c>
      <c r="G82" s="21">
        <f t="shared" si="4"/>
        <v>365</v>
      </c>
      <c r="H82" s="45">
        <v>790</v>
      </c>
      <c r="I82" s="53"/>
      <c r="J82" s="53"/>
      <c r="K82" s="53"/>
      <c r="L82" s="19"/>
      <c r="M82" s="19"/>
      <c r="N82" s="19"/>
      <c r="O82" s="19"/>
    </row>
    <row r="83" spans="1:15" s="20" customFormat="1" ht="13.9" customHeight="1" x14ac:dyDescent="0.2">
      <c r="A83" s="23"/>
      <c r="B83" s="15"/>
      <c r="C83" s="37" t="s">
        <v>19</v>
      </c>
      <c r="D83" s="38" t="s">
        <v>32</v>
      </c>
      <c r="E83" s="227">
        <f>E80</f>
        <v>664</v>
      </c>
      <c r="F83" s="227">
        <f t="shared" ref="F83:H83" si="17">F80</f>
        <v>663</v>
      </c>
      <c r="G83" s="43">
        <f t="shared" si="4"/>
        <v>127</v>
      </c>
      <c r="H83" s="288">
        <f t="shared" si="17"/>
        <v>790</v>
      </c>
      <c r="I83" s="53"/>
      <c r="J83" s="53"/>
      <c r="K83" s="53"/>
      <c r="L83" s="19"/>
      <c r="M83" s="19"/>
      <c r="N83" s="19"/>
      <c r="O83" s="19"/>
    </row>
    <row r="84" spans="1:15" s="20" customFormat="1" ht="13.9" customHeight="1" x14ac:dyDescent="0.2">
      <c r="A84" s="152"/>
      <c r="B84" s="153">
        <v>3</v>
      </c>
      <c r="C84" s="154"/>
      <c r="D84" s="155" t="s">
        <v>26</v>
      </c>
      <c r="E84" s="229">
        <v>0</v>
      </c>
      <c r="F84" s="229">
        <v>0</v>
      </c>
      <c r="G84" s="164">
        <f t="shared" si="4"/>
        <v>790</v>
      </c>
      <c r="H84" s="229">
        <f t="shared" ref="H84" si="18">H80</f>
        <v>790</v>
      </c>
      <c r="I84" s="53"/>
      <c r="J84" s="53"/>
      <c r="K84" s="53"/>
      <c r="L84" s="19"/>
      <c r="M84" s="19"/>
      <c r="N84" s="19"/>
      <c r="O84" s="19"/>
    </row>
    <row r="85" spans="1:15" s="20" customFormat="1" ht="13.9" customHeight="1" x14ac:dyDescent="0.2">
      <c r="A85" s="40"/>
      <c r="B85" s="47">
        <v>31</v>
      </c>
      <c r="C85" s="29"/>
      <c r="D85" s="41" t="s">
        <v>6</v>
      </c>
      <c r="E85" s="21">
        <v>0</v>
      </c>
      <c r="F85" s="21">
        <v>0</v>
      </c>
      <c r="G85" s="21">
        <f t="shared" si="4"/>
        <v>90100</v>
      </c>
      <c r="H85" s="21">
        <v>90100</v>
      </c>
      <c r="I85" s="53"/>
      <c r="J85" s="53"/>
      <c r="K85" s="53"/>
      <c r="L85" s="19"/>
      <c r="M85" s="19"/>
      <c r="N85" s="19"/>
      <c r="O85" s="19"/>
    </row>
    <row r="86" spans="1:15" s="20" customFormat="1" ht="13.9" customHeight="1" x14ac:dyDescent="0.2">
      <c r="A86" s="40"/>
      <c r="B86" s="47">
        <v>32</v>
      </c>
      <c r="C86" s="29"/>
      <c r="D86" s="41" t="s">
        <v>7</v>
      </c>
      <c r="E86" s="21">
        <v>0</v>
      </c>
      <c r="F86" s="21">
        <v>0</v>
      </c>
      <c r="G86" s="21">
        <f t="shared" si="4"/>
        <v>13598.75</v>
      </c>
      <c r="H86" s="21">
        <v>13598.75</v>
      </c>
      <c r="I86" s="53"/>
      <c r="J86" s="53"/>
      <c r="K86" s="53"/>
      <c r="L86" s="19"/>
      <c r="M86" s="19"/>
      <c r="N86" s="19"/>
      <c r="O86" s="19"/>
    </row>
    <row r="87" spans="1:15" s="20" customFormat="1" ht="13.9" customHeight="1" x14ac:dyDescent="0.2">
      <c r="A87" s="23"/>
      <c r="B87" s="15"/>
      <c r="C87" s="23">
        <v>51</v>
      </c>
      <c r="D87" s="23" t="s">
        <v>88</v>
      </c>
      <c r="E87" s="39">
        <v>0</v>
      </c>
      <c r="F87" s="39">
        <v>0</v>
      </c>
      <c r="G87" s="43">
        <f t="shared" si="4"/>
        <v>103698.75</v>
      </c>
      <c r="H87" s="39">
        <f>SUM(H85:H86)</f>
        <v>103698.75</v>
      </c>
      <c r="I87" s="53"/>
      <c r="J87" s="53"/>
      <c r="K87" s="53"/>
      <c r="L87" s="19"/>
      <c r="M87" s="19"/>
      <c r="N87" s="19"/>
      <c r="O87" s="19"/>
    </row>
    <row r="88" spans="1:15" s="20" customFormat="1" ht="13.9" customHeight="1" x14ac:dyDescent="0.2">
      <c r="A88" s="152"/>
      <c r="B88" s="162" t="s">
        <v>49</v>
      </c>
      <c r="C88" s="163"/>
      <c r="D88" s="155" t="s">
        <v>89</v>
      </c>
      <c r="E88" s="156">
        <f>E89</f>
        <v>8417</v>
      </c>
      <c r="F88" s="156">
        <f t="shared" ref="F88:H88" si="19">F89</f>
        <v>8417</v>
      </c>
      <c r="G88" s="164">
        <f t="shared" si="4"/>
        <v>-3918.74</v>
      </c>
      <c r="H88" s="156">
        <f t="shared" si="19"/>
        <v>4498.26</v>
      </c>
      <c r="I88" s="53"/>
      <c r="J88" s="53"/>
      <c r="K88" s="53"/>
      <c r="L88" s="19"/>
      <c r="M88" s="19"/>
      <c r="N88" s="19"/>
      <c r="O88" s="19"/>
    </row>
    <row r="89" spans="1:15" s="30" customFormat="1" x14ac:dyDescent="0.2">
      <c r="A89" s="25"/>
      <c r="B89" s="47">
        <v>42</v>
      </c>
      <c r="C89" s="29"/>
      <c r="D89" s="41" t="s">
        <v>8</v>
      </c>
      <c r="E89" s="45">
        <v>8417</v>
      </c>
      <c r="F89" s="45">
        <v>8417</v>
      </c>
      <c r="G89" s="21">
        <f t="shared" si="4"/>
        <v>-3918.74</v>
      </c>
      <c r="H89" s="45">
        <v>4498.26</v>
      </c>
      <c r="I89" s="50"/>
      <c r="J89" s="50"/>
      <c r="K89" s="50"/>
    </row>
    <row r="90" spans="1:15" s="30" customFormat="1" x14ac:dyDescent="0.2">
      <c r="A90" s="23"/>
      <c r="B90" s="48"/>
      <c r="C90" s="23">
        <v>71</v>
      </c>
      <c r="D90" s="23" t="s">
        <v>52</v>
      </c>
      <c r="E90" s="39">
        <f>E88</f>
        <v>8417</v>
      </c>
      <c r="F90" s="39">
        <f t="shared" ref="F90:H90" si="20">F88</f>
        <v>8417</v>
      </c>
      <c r="G90" s="43">
        <f t="shared" si="4"/>
        <v>-3918.74</v>
      </c>
      <c r="H90" s="39">
        <f t="shared" si="20"/>
        <v>4498.26</v>
      </c>
      <c r="I90" s="50"/>
      <c r="J90" s="50"/>
      <c r="K90" s="50"/>
    </row>
    <row r="91" spans="1:15" x14ac:dyDescent="0.2">
      <c r="A91" s="370" t="s">
        <v>13</v>
      </c>
      <c r="B91" s="370"/>
      <c r="C91" s="370"/>
      <c r="D91" s="370"/>
      <c r="E91" s="36">
        <f>E47+E57+E65+E71+E79+E83+E90</f>
        <v>4895562</v>
      </c>
      <c r="F91" s="36">
        <f t="shared" ref="F91" si="21">F47+F57+F65+F71+F79+F83+F90</f>
        <v>5167462</v>
      </c>
      <c r="G91" s="40">
        <f t="shared" si="4"/>
        <v>-1615002.6700000004</v>
      </c>
      <c r="H91" s="36">
        <f>H47+H57+H65+H71+H79+H83+H90+H87</f>
        <v>3552459.3299999996</v>
      </c>
    </row>
    <row r="93" spans="1:15" x14ac:dyDescent="0.2">
      <c r="E93" s="174"/>
    </row>
  </sheetData>
  <mergeCells count="8">
    <mergeCell ref="B1:L1"/>
    <mergeCell ref="A3:H3"/>
    <mergeCell ref="A91:D91"/>
    <mergeCell ref="A6:D6"/>
    <mergeCell ref="A4:H4"/>
    <mergeCell ref="A41:H41"/>
    <mergeCell ref="A43:D43"/>
    <mergeCell ref="A37:D37"/>
  </mergeCells>
  <phoneticPr fontId="8" type="noConversion"/>
  <pageMargins left="0.70866141732283472" right="0.70866141732283472" top="0.74803149606299213" bottom="0.74803149606299213" header="0.31496062992125984" footer="0.31496062992125984"/>
  <pageSetup paperSize="9" scale="94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2"/>
  <sheetViews>
    <sheetView workbookViewId="0">
      <selection activeCell="H36" sqref="H36"/>
    </sheetView>
  </sheetViews>
  <sheetFormatPr defaultRowHeight="12.75" x14ac:dyDescent="0.2"/>
  <cols>
    <col min="5" max="5" width="28.5703125" customWidth="1"/>
    <col min="6" max="6" width="16.42578125" customWidth="1"/>
    <col min="7" max="7" width="13.140625" customWidth="1"/>
    <col min="8" max="8" width="17.42578125" customWidth="1"/>
    <col min="9" max="9" width="12.28515625" customWidth="1"/>
    <col min="10" max="10" width="9.140625" customWidth="1"/>
  </cols>
  <sheetData>
    <row r="1" spans="1:10" x14ac:dyDescent="0.2">
      <c r="A1" s="381" t="s">
        <v>131</v>
      </c>
      <c r="B1" s="381"/>
      <c r="C1" s="381"/>
      <c r="D1" s="381"/>
      <c r="E1" s="381"/>
      <c r="F1" s="381"/>
      <c r="G1" s="381"/>
      <c r="H1" s="381"/>
      <c r="I1" s="381"/>
      <c r="J1" s="381"/>
    </row>
    <row r="3" spans="1:10" ht="24.75" customHeight="1" x14ac:dyDescent="0.2">
      <c r="B3" s="380" t="s">
        <v>94</v>
      </c>
      <c r="C3" s="380"/>
      <c r="D3" s="380"/>
      <c r="E3" s="380"/>
      <c r="F3" s="380"/>
      <c r="G3" s="380"/>
      <c r="H3" s="380"/>
      <c r="I3" s="380"/>
      <c r="J3" s="380"/>
    </row>
    <row r="4" spans="1:10" ht="27" customHeight="1" x14ac:dyDescent="0.2">
      <c r="B4" s="380" t="s">
        <v>93</v>
      </c>
      <c r="C4" s="380"/>
      <c r="D4" s="380"/>
      <c r="E4" s="380"/>
      <c r="F4" s="380"/>
      <c r="G4" s="380"/>
      <c r="H4" s="380"/>
      <c r="I4" s="380"/>
      <c r="J4" s="380"/>
    </row>
    <row r="7" spans="1:10" ht="47.25" x14ac:dyDescent="0.2">
      <c r="A7" s="377" t="s">
        <v>28</v>
      </c>
      <c r="B7" s="378"/>
      <c r="C7" s="378"/>
      <c r="D7" s="378"/>
      <c r="E7" s="379"/>
      <c r="F7" s="68" t="s">
        <v>122</v>
      </c>
      <c r="G7" s="72" t="s">
        <v>126</v>
      </c>
      <c r="H7" s="68" t="s">
        <v>127</v>
      </c>
      <c r="I7" s="72" t="s">
        <v>125</v>
      </c>
    </row>
    <row r="8" spans="1:10" ht="15.75" x14ac:dyDescent="0.2">
      <c r="A8" s="377">
        <v>1</v>
      </c>
      <c r="B8" s="378"/>
      <c r="C8" s="378"/>
      <c r="D8" s="378"/>
      <c r="E8" s="379"/>
      <c r="F8" s="55">
        <v>2</v>
      </c>
      <c r="G8" s="55">
        <v>3</v>
      </c>
      <c r="H8" s="55">
        <v>4</v>
      </c>
      <c r="I8" s="56">
        <v>5</v>
      </c>
    </row>
    <row r="9" spans="1:10" ht="36" customHeight="1" x14ac:dyDescent="0.2">
      <c r="A9" s="57">
        <v>8</v>
      </c>
      <c r="B9" s="57"/>
      <c r="C9" s="57"/>
      <c r="D9" s="57"/>
      <c r="E9" s="57" t="s">
        <v>83</v>
      </c>
      <c r="F9" s="58">
        <v>0</v>
      </c>
      <c r="G9" s="58">
        <v>0</v>
      </c>
      <c r="H9" s="58">
        <v>0</v>
      </c>
      <c r="I9" s="58">
        <v>0</v>
      </c>
    </row>
    <row r="10" spans="1:10" ht="27.75" customHeight="1" x14ac:dyDescent="0.2">
      <c r="A10" s="57"/>
      <c r="B10" s="59">
        <v>84</v>
      </c>
      <c r="C10" s="59"/>
      <c r="D10" s="59"/>
      <c r="E10" s="59" t="s">
        <v>84</v>
      </c>
      <c r="F10" s="58">
        <v>0</v>
      </c>
      <c r="G10" s="58">
        <v>0</v>
      </c>
      <c r="H10" s="58">
        <v>0</v>
      </c>
      <c r="I10" s="58">
        <v>0</v>
      </c>
    </row>
    <row r="11" spans="1:10" ht="28.5" customHeight="1" x14ac:dyDescent="0.2">
      <c r="A11" s="60">
        <v>5</v>
      </c>
      <c r="B11" s="61"/>
      <c r="C11" s="61"/>
      <c r="D11" s="61"/>
      <c r="E11" s="62" t="s">
        <v>85</v>
      </c>
      <c r="F11" s="58">
        <v>0</v>
      </c>
      <c r="G11" s="58">
        <v>0</v>
      </c>
      <c r="H11" s="58">
        <v>0</v>
      </c>
      <c r="I11" s="58">
        <v>0</v>
      </c>
    </row>
    <row r="12" spans="1:10" ht="37.5" customHeight="1" x14ac:dyDescent="0.2">
      <c r="A12" s="59"/>
      <c r="B12" s="59">
        <v>54</v>
      </c>
      <c r="C12" s="59"/>
      <c r="D12" s="59"/>
      <c r="E12" s="63" t="s">
        <v>86</v>
      </c>
      <c r="F12" s="58">
        <v>0</v>
      </c>
      <c r="G12" s="58">
        <v>0</v>
      </c>
      <c r="H12" s="58">
        <v>0</v>
      </c>
      <c r="I12" s="58">
        <v>0</v>
      </c>
    </row>
  </sheetData>
  <mergeCells count="5">
    <mergeCell ref="A7:E7"/>
    <mergeCell ref="A8:E8"/>
    <mergeCell ref="B3:J3"/>
    <mergeCell ref="B4:J4"/>
    <mergeCell ref="A1:J1"/>
  </mergeCells>
  <pageMargins left="0.7" right="0.7" top="0.75" bottom="0.75" header="0.3" footer="0.3"/>
  <pageSetup paperSize="9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3"/>
  <sheetViews>
    <sheetView workbookViewId="0">
      <selection sqref="A1:E1"/>
    </sheetView>
  </sheetViews>
  <sheetFormatPr defaultColWidth="9.140625" defaultRowHeight="15.75" x14ac:dyDescent="0.25"/>
  <cols>
    <col min="1" max="1" width="36.42578125" style="85" customWidth="1"/>
    <col min="2" max="2" width="17.5703125" style="85" customWidth="1"/>
    <col min="3" max="3" width="16.28515625" style="85" customWidth="1"/>
    <col min="4" max="4" width="21.7109375" style="85" customWidth="1"/>
    <col min="5" max="5" width="43.42578125" style="85" customWidth="1"/>
    <col min="6" max="16384" width="9.140625" style="85"/>
  </cols>
  <sheetData>
    <row r="1" spans="1:5" x14ac:dyDescent="0.25">
      <c r="A1" s="382" t="s">
        <v>131</v>
      </c>
      <c r="B1" s="382"/>
      <c r="C1" s="382"/>
      <c r="D1" s="382"/>
      <c r="E1" s="382"/>
    </row>
    <row r="2" spans="1:5" ht="15.75" customHeight="1" x14ac:dyDescent="0.25">
      <c r="A2" s="383"/>
      <c r="B2" s="383"/>
      <c r="C2" s="383"/>
      <c r="D2" s="383"/>
      <c r="E2" s="383"/>
    </row>
    <row r="3" spans="1:5" x14ac:dyDescent="0.25">
      <c r="A3" s="383"/>
      <c r="B3" s="383"/>
      <c r="C3" s="383"/>
      <c r="D3" s="383"/>
      <c r="E3" s="384"/>
    </row>
    <row r="4" spans="1:5" x14ac:dyDescent="0.25">
      <c r="A4" s="86"/>
      <c r="B4" s="86"/>
      <c r="C4" s="86"/>
      <c r="D4" s="86"/>
      <c r="E4" s="87"/>
    </row>
    <row r="5" spans="1:5" x14ac:dyDescent="0.25">
      <c r="A5" s="383" t="s">
        <v>27</v>
      </c>
      <c r="B5" s="383"/>
      <c r="C5" s="383"/>
      <c r="D5" s="385"/>
      <c r="E5" s="385"/>
    </row>
    <row r="6" spans="1:5" x14ac:dyDescent="0.25">
      <c r="A6" s="86"/>
      <c r="B6" s="86"/>
      <c r="C6" s="86"/>
      <c r="D6" s="86"/>
      <c r="E6" s="87"/>
    </row>
    <row r="7" spans="1:5" x14ac:dyDescent="0.25">
      <c r="A7" s="383" t="s">
        <v>92</v>
      </c>
      <c r="B7" s="383"/>
      <c r="C7" s="383"/>
      <c r="D7" s="384"/>
      <c r="E7" s="384"/>
    </row>
    <row r="8" spans="1:5" x14ac:dyDescent="0.25">
      <c r="A8" s="86"/>
      <c r="B8" s="86"/>
      <c r="C8" s="86"/>
      <c r="D8" s="86"/>
      <c r="E8" s="87"/>
    </row>
    <row r="9" spans="1:5" s="88" customFormat="1" x14ac:dyDescent="0.25">
      <c r="A9" s="90" t="s">
        <v>28</v>
      </c>
      <c r="B9" s="68" t="s">
        <v>122</v>
      </c>
      <c r="C9" s="72" t="s">
        <v>132</v>
      </c>
      <c r="D9" s="68" t="s">
        <v>129</v>
      </c>
      <c r="E9" s="68" t="s">
        <v>125</v>
      </c>
    </row>
    <row r="10" spans="1:5" s="89" customFormat="1" x14ac:dyDescent="0.2">
      <c r="A10" s="91">
        <v>1</v>
      </c>
      <c r="B10" s="92">
        <v>2</v>
      </c>
      <c r="C10" s="92">
        <v>3</v>
      </c>
      <c r="D10" s="92">
        <v>4</v>
      </c>
      <c r="E10" s="92">
        <v>5</v>
      </c>
    </row>
    <row r="11" spans="1:5" s="89" customFormat="1" x14ac:dyDescent="0.2">
      <c r="A11" s="93" t="s">
        <v>39</v>
      </c>
      <c r="B11" s="94">
        <f>B12</f>
        <v>4895562</v>
      </c>
      <c r="C11" s="94">
        <f t="shared" ref="C11:E11" si="0">C12</f>
        <v>5167462</v>
      </c>
      <c r="D11" s="94">
        <f>E11-C11</f>
        <v>-1615002.67</v>
      </c>
      <c r="E11" s="94">
        <f t="shared" si="0"/>
        <v>3552459.33</v>
      </c>
    </row>
    <row r="12" spans="1:5" s="88" customFormat="1" ht="17.25" customHeight="1" x14ac:dyDescent="0.25">
      <c r="A12" s="95" t="s">
        <v>54</v>
      </c>
      <c r="B12" s="96">
        <f>B13</f>
        <v>4895562</v>
      </c>
      <c r="C12" s="96">
        <f t="shared" ref="C12:E12" si="1">C13</f>
        <v>5167462</v>
      </c>
      <c r="D12" s="94">
        <f t="shared" ref="D12:D13" si="2">E12-C12</f>
        <v>-1615002.67</v>
      </c>
      <c r="E12" s="96">
        <f t="shared" si="1"/>
        <v>3552459.33</v>
      </c>
    </row>
    <row r="13" spans="1:5" s="88" customFormat="1" x14ac:dyDescent="0.25">
      <c r="A13" s="97" t="s">
        <v>55</v>
      </c>
      <c r="B13" s="98">
        <v>4895562</v>
      </c>
      <c r="C13" s="99">
        <v>5167462</v>
      </c>
      <c r="D13" s="100">
        <f t="shared" si="2"/>
        <v>-1615002.67</v>
      </c>
      <c r="E13" s="143">
        <v>3552459.33</v>
      </c>
    </row>
  </sheetData>
  <mergeCells count="5">
    <mergeCell ref="A1:E1"/>
    <mergeCell ref="A3:E3"/>
    <mergeCell ref="A5:E5"/>
    <mergeCell ref="A7:E7"/>
    <mergeCell ref="A2:E2"/>
  </mergeCells>
  <pageMargins left="0.70866141732283472" right="0.70866141732283472" top="0.74803149606299213" bottom="0.74803149606299213" header="0.31496062992125984" footer="0.31496062992125984"/>
  <pageSetup paperSize="9" scale="9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73"/>
  <sheetViews>
    <sheetView zoomScaleNormal="100" workbookViewId="0">
      <selection activeCell="M17" sqref="M17"/>
    </sheetView>
  </sheetViews>
  <sheetFormatPr defaultColWidth="9.140625" defaultRowHeight="15.75" x14ac:dyDescent="0.25"/>
  <cols>
    <col min="1" max="1" width="32.5703125" style="142" customWidth="1"/>
    <col min="2" max="2" width="56.140625" style="142" customWidth="1"/>
    <col min="3" max="3" width="13.5703125" style="142" customWidth="1"/>
    <col min="4" max="4" width="13.85546875" style="142" customWidth="1"/>
    <col min="5" max="5" width="13.85546875" style="103" customWidth="1"/>
    <col min="6" max="6" width="15.140625" style="103" customWidth="1"/>
    <col min="7" max="7" width="16.7109375" style="103" hidden="1" customWidth="1"/>
    <col min="8" max="8" width="16.42578125" style="103" hidden="1" customWidth="1"/>
    <col min="9" max="9" width="12.5703125" style="103" hidden="1" customWidth="1"/>
    <col min="10" max="10" width="10.7109375" style="103" bestFit="1" customWidth="1"/>
    <col min="11" max="13" width="13.140625" style="103" bestFit="1" customWidth="1"/>
    <col min="14" max="16384" width="9.140625" style="103"/>
  </cols>
  <sheetData>
    <row r="1" spans="1:9" x14ac:dyDescent="0.25">
      <c r="A1" s="391" t="s">
        <v>131</v>
      </c>
      <c r="B1" s="391"/>
      <c r="C1" s="391"/>
      <c r="D1" s="391"/>
      <c r="E1" s="391"/>
      <c r="F1" s="391"/>
    </row>
    <row r="2" spans="1:9" ht="15.75" customHeight="1" x14ac:dyDescent="0.25">
      <c r="A2" s="388"/>
      <c r="B2" s="388"/>
      <c r="C2" s="388"/>
      <c r="D2" s="388"/>
      <c r="E2" s="388"/>
      <c r="F2" s="101"/>
      <c r="G2" s="102"/>
      <c r="H2" s="102"/>
      <c r="I2" s="102"/>
    </row>
    <row r="3" spans="1:9" s="104" customFormat="1" ht="15.75" customHeight="1" x14ac:dyDescent="0.25">
      <c r="A3" s="388" t="s">
        <v>33</v>
      </c>
      <c r="B3" s="388"/>
      <c r="C3" s="388"/>
      <c r="D3" s="388"/>
      <c r="E3" s="388"/>
    </row>
    <row r="4" spans="1:9" s="104" customFormat="1" ht="15.75" customHeight="1" x14ac:dyDescent="0.25">
      <c r="A4" s="105"/>
      <c r="B4" s="105"/>
      <c r="C4" s="105"/>
      <c r="D4" s="105"/>
      <c r="E4" s="105"/>
    </row>
    <row r="5" spans="1:9" s="104" customFormat="1" ht="15.75" customHeight="1" x14ac:dyDescent="0.25">
      <c r="A5" s="105"/>
      <c r="B5" s="105" t="s">
        <v>82</v>
      </c>
      <c r="C5" s="105"/>
      <c r="D5" s="105"/>
      <c r="E5" s="105"/>
    </row>
    <row r="6" spans="1:9" s="109" customFormat="1" x14ac:dyDescent="0.25">
      <c r="A6" s="106"/>
      <c r="B6" s="106"/>
      <c r="C6" s="107"/>
      <c r="D6" s="107"/>
      <c r="E6" s="108"/>
      <c r="F6" s="108"/>
      <c r="G6" s="108"/>
      <c r="H6" s="108"/>
      <c r="I6" s="108"/>
    </row>
    <row r="7" spans="1:9" s="109" customFormat="1" ht="31.5" x14ac:dyDescent="0.25">
      <c r="A7" s="110" t="s">
        <v>29</v>
      </c>
      <c r="B7" s="110" t="s">
        <v>30</v>
      </c>
      <c r="C7" s="68" t="s">
        <v>122</v>
      </c>
      <c r="D7" s="72" t="s">
        <v>126</v>
      </c>
      <c r="E7" s="68" t="s">
        <v>127</v>
      </c>
      <c r="F7" s="72" t="s">
        <v>125</v>
      </c>
      <c r="G7" s="108"/>
      <c r="H7" s="108"/>
      <c r="I7" s="108"/>
    </row>
    <row r="8" spans="1:9" s="113" customFormat="1" ht="11.25" x14ac:dyDescent="0.2">
      <c r="A8" s="386">
        <v>1</v>
      </c>
      <c r="B8" s="387"/>
      <c r="C8" s="111">
        <v>2</v>
      </c>
      <c r="D8" s="111">
        <v>3</v>
      </c>
      <c r="E8" s="175">
        <v>4</v>
      </c>
      <c r="F8" s="231">
        <v>5</v>
      </c>
      <c r="G8" s="112"/>
      <c r="H8" s="112"/>
      <c r="I8" s="112"/>
    </row>
    <row r="9" spans="1:9" s="109" customFormat="1" x14ac:dyDescent="0.25">
      <c r="A9" s="114" t="s">
        <v>59</v>
      </c>
      <c r="B9" s="115" t="s">
        <v>128</v>
      </c>
      <c r="C9" s="116"/>
      <c r="D9" s="116"/>
      <c r="E9" s="176"/>
      <c r="F9" s="232"/>
      <c r="G9" s="108"/>
      <c r="H9" s="108"/>
      <c r="I9" s="108"/>
    </row>
    <row r="10" spans="1:9" s="109" customFormat="1" x14ac:dyDescent="0.25">
      <c r="A10" s="117"/>
      <c r="B10" s="118" t="s">
        <v>37</v>
      </c>
      <c r="C10" s="119"/>
      <c r="D10" s="119"/>
      <c r="E10" s="177"/>
      <c r="F10" s="233"/>
      <c r="G10" s="108"/>
      <c r="H10" s="108"/>
      <c r="I10" s="108"/>
    </row>
    <row r="11" spans="1:9" s="109" customFormat="1" x14ac:dyDescent="0.25">
      <c r="A11" s="120" t="s">
        <v>60</v>
      </c>
      <c r="B11" s="121" t="s">
        <v>56</v>
      </c>
      <c r="C11" s="122">
        <f>C12+C13</f>
        <v>18577</v>
      </c>
      <c r="D11" s="122">
        <f>D12+D13</f>
        <v>18577</v>
      </c>
      <c r="E11" s="145">
        <f>F11-D11</f>
        <v>-246.84999999999854</v>
      </c>
      <c r="F11" s="230">
        <f>F13</f>
        <v>18330.150000000001</v>
      </c>
      <c r="G11" s="108"/>
      <c r="H11" s="108"/>
      <c r="I11" s="108"/>
    </row>
    <row r="12" spans="1:9" s="235" customFormat="1" x14ac:dyDescent="0.25">
      <c r="A12" s="289">
        <v>31</v>
      </c>
      <c r="B12" s="141" t="s">
        <v>6</v>
      </c>
      <c r="C12" s="236">
        <v>15112</v>
      </c>
      <c r="D12" s="236">
        <v>15112</v>
      </c>
      <c r="E12" s="144">
        <f t="shared" ref="E12:E29" si="0">F12-D12</f>
        <v>-15112</v>
      </c>
      <c r="F12" s="290">
        <v>0</v>
      </c>
      <c r="G12" s="234"/>
      <c r="H12" s="234"/>
      <c r="I12" s="234"/>
    </row>
    <row r="13" spans="1:9" s="109" customFormat="1" ht="14.25" customHeight="1" x14ac:dyDescent="0.25">
      <c r="A13" s="291">
        <v>32</v>
      </c>
      <c r="B13" s="292" t="s">
        <v>7</v>
      </c>
      <c r="C13" s="293">
        <v>3465</v>
      </c>
      <c r="D13" s="293">
        <v>3465</v>
      </c>
      <c r="E13" s="144">
        <f t="shared" si="0"/>
        <v>14865.150000000001</v>
      </c>
      <c r="F13" s="293">
        <v>18330.150000000001</v>
      </c>
      <c r="G13" s="125"/>
      <c r="H13" s="126"/>
    </row>
    <row r="14" spans="1:9" x14ac:dyDescent="0.25">
      <c r="A14" s="130" t="s">
        <v>61</v>
      </c>
      <c r="B14" s="131" t="s">
        <v>57</v>
      </c>
      <c r="C14" s="132">
        <f>C15+C16</f>
        <v>4499</v>
      </c>
      <c r="D14" s="132">
        <f>D15+D16</f>
        <v>4499</v>
      </c>
      <c r="E14" s="145">
        <f t="shared" si="0"/>
        <v>0.3000000000001819</v>
      </c>
      <c r="F14" s="132">
        <f>F16</f>
        <v>4499.3</v>
      </c>
    </row>
    <row r="15" spans="1:9" x14ac:dyDescent="0.25">
      <c r="A15" s="289">
        <v>31</v>
      </c>
      <c r="B15" s="141" t="s">
        <v>6</v>
      </c>
      <c r="C15" s="236">
        <v>1991</v>
      </c>
      <c r="D15" s="236">
        <v>1991</v>
      </c>
      <c r="E15" s="144">
        <f t="shared" si="0"/>
        <v>-1991</v>
      </c>
      <c r="F15" s="244">
        <v>0</v>
      </c>
    </row>
    <row r="16" spans="1:9" x14ac:dyDescent="0.25">
      <c r="A16" s="291">
        <v>32</v>
      </c>
      <c r="B16" s="292" t="s">
        <v>7</v>
      </c>
      <c r="C16" s="294">
        <v>2508</v>
      </c>
      <c r="D16" s="294">
        <v>2508</v>
      </c>
      <c r="E16" s="144">
        <f t="shared" si="0"/>
        <v>1991.3000000000002</v>
      </c>
      <c r="F16" s="294">
        <v>4499.3</v>
      </c>
    </row>
    <row r="17" spans="1:11" ht="31.5" x14ac:dyDescent="0.25">
      <c r="A17" s="130" t="s">
        <v>118</v>
      </c>
      <c r="B17" s="131" t="s">
        <v>119</v>
      </c>
      <c r="C17" s="132">
        <v>0</v>
      </c>
      <c r="D17" s="132">
        <v>0</v>
      </c>
      <c r="E17" s="145">
        <v>3600.85</v>
      </c>
      <c r="F17" s="132">
        <f t="shared" ref="F17:I17" si="1">F18</f>
        <v>3600.85</v>
      </c>
      <c r="G17" s="132">
        <f t="shared" si="1"/>
        <v>0</v>
      </c>
      <c r="H17" s="132">
        <f t="shared" si="1"/>
        <v>0</v>
      </c>
      <c r="I17" s="200">
        <f t="shared" si="1"/>
        <v>0</v>
      </c>
      <c r="J17" s="201"/>
      <c r="K17" s="179"/>
    </row>
    <row r="18" spans="1:11" x14ac:dyDescent="0.25">
      <c r="A18" s="123">
        <v>31</v>
      </c>
      <c r="B18" s="124" t="s">
        <v>6</v>
      </c>
      <c r="C18" s="129">
        <v>0</v>
      </c>
      <c r="D18" s="129">
        <v>0</v>
      </c>
      <c r="E18" s="146">
        <v>3600.85</v>
      </c>
      <c r="F18" s="129">
        <v>3600.85</v>
      </c>
    </row>
    <row r="19" spans="1:11" s="128" customFormat="1" x14ac:dyDescent="0.25">
      <c r="A19" s="133" t="s">
        <v>103</v>
      </c>
      <c r="B19" s="133" t="s">
        <v>22</v>
      </c>
      <c r="C19" s="134">
        <v>0</v>
      </c>
      <c r="D19" s="134">
        <v>0</v>
      </c>
      <c r="E19" s="241">
        <f t="shared" si="0"/>
        <v>26430.3</v>
      </c>
      <c r="F19" s="134">
        <f>F11+F14+F17</f>
        <v>26430.3</v>
      </c>
      <c r="G19" s="134">
        <f>G11+G14+G17</f>
        <v>0</v>
      </c>
      <c r="H19" s="134">
        <f>H11+H14+H17</f>
        <v>0</v>
      </c>
      <c r="I19" s="134">
        <f>I11+I14+I17</f>
        <v>0</v>
      </c>
    </row>
    <row r="20" spans="1:11" s="128" customFormat="1" x14ac:dyDescent="0.25">
      <c r="A20" s="120" t="s">
        <v>62</v>
      </c>
      <c r="B20" s="120" t="s">
        <v>58</v>
      </c>
      <c r="C20" s="135">
        <f>C21+C22+C23</f>
        <v>53089</v>
      </c>
      <c r="D20" s="135">
        <f>D21+D22+D23</f>
        <v>53089</v>
      </c>
      <c r="E20" s="145">
        <f t="shared" si="0"/>
        <v>0.12000000000261934</v>
      </c>
      <c r="F20" s="135">
        <f t="shared" ref="F20" si="2">F24</f>
        <v>53089.120000000003</v>
      </c>
      <c r="G20" s="127"/>
      <c r="H20" s="127"/>
      <c r="I20" s="127"/>
    </row>
    <row r="21" spans="1:11" s="128" customFormat="1" x14ac:dyDescent="0.25">
      <c r="A21" s="295">
        <v>32</v>
      </c>
      <c r="B21" s="296" t="s">
        <v>7</v>
      </c>
      <c r="C21" s="297">
        <v>36114</v>
      </c>
      <c r="D21" s="297">
        <v>36114</v>
      </c>
      <c r="E21" s="144">
        <f t="shared" si="0"/>
        <v>3396.1600000000035</v>
      </c>
      <c r="F21" s="297">
        <v>39510.160000000003</v>
      </c>
      <c r="G21" s="127"/>
      <c r="H21" s="127"/>
      <c r="I21" s="127"/>
    </row>
    <row r="22" spans="1:11" s="128" customFormat="1" x14ac:dyDescent="0.25">
      <c r="A22" s="289" t="s">
        <v>25</v>
      </c>
      <c r="B22" s="298" t="s">
        <v>48</v>
      </c>
      <c r="C22" s="299">
        <v>2177</v>
      </c>
      <c r="D22" s="299">
        <v>2177</v>
      </c>
      <c r="E22" s="144">
        <f t="shared" si="0"/>
        <v>-926.16000000000008</v>
      </c>
      <c r="F22" s="299">
        <v>1250.8399999999999</v>
      </c>
      <c r="G22" s="127"/>
      <c r="H22" s="127"/>
      <c r="I22" s="127"/>
    </row>
    <row r="23" spans="1:11" s="128" customFormat="1" x14ac:dyDescent="0.25">
      <c r="A23" s="289">
        <v>42</v>
      </c>
      <c r="B23" s="298" t="s">
        <v>8</v>
      </c>
      <c r="C23" s="299">
        <v>14798</v>
      </c>
      <c r="D23" s="299">
        <v>14798</v>
      </c>
      <c r="E23" s="144">
        <f t="shared" si="0"/>
        <v>-2469.8799999999992</v>
      </c>
      <c r="F23" s="299">
        <v>12328.12</v>
      </c>
      <c r="G23" s="127"/>
      <c r="H23" s="127"/>
      <c r="I23" s="127"/>
    </row>
    <row r="24" spans="1:11" s="128" customFormat="1" x14ac:dyDescent="0.25">
      <c r="A24" s="133" t="s">
        <v>104</v>
      </c>
      <c r="B24" s="180" t="s">
        <v>45</v>
      </c>
      <c r="C24" s="181">
        <f>C20</f>
        <v>53089</v>
      </c>
      <c r="D24" s="181">
        <f>D20</f>
        <v>53089</v>
      </c>
      <c r="E24" s="241">
        <f t="shared" si="0"/>
        <v>0.12000000000261934</v>
      </c>
      <c r="F24" s="181">
        <f>F21+F22+F23</f>
        <v>53089.120000000003</v>
      </c>
      <c r="G24" s="127"/>
      <c r="H24" s="127"/>
      <c r="I24" s="127"/>
    </row>
    <row r="25" spans="1:11" s="128" customFormat="1" x14ac:dyDescent="0.25">
      <c r="A25" s="389" t="s">
        <v>102</v>
      </c>
      <c r="B25" s="390"/>
      <c r="C25" s="186">
        <v>0</v>
      </c>
      <c r="D25" s="186">
        <v>0</v>
      </c>
      <c r="E25" s="145">
        <f>E26+E27</f>
        <v>103698.75</v>
      </c>
      <c r="F25" s="186">
        <f>F27+F26</f>
        <v>103698.75</v>
      </c>
      <c r="G25" s="127"/>
      <c r="H25" s="127"/>
      <c r="I25" s="127"/>
    </row>
    <row r="26" spans="1:11" s="184" customFormat="1" x14ac:dyDescent="0.25">
      <c r="A26" s="289">
        <v>31</v>
      </c>
      <c r="B26" s="141" t="s">
        <v>6</v>
      </c>
      <c r="C26" s="185">
        <v>0</v>
      </c>
      <c r="D26" s="185">
        <v>0</v>
      </c>
      <c r="E26" s="144">
        <f t="shared" si="0"/>
        <v>90100</v>
      </c>
      <c r="F26" s="185">
        <v>90100</v>
      </c>
      <c r="G26" s="183"/>
      <c r="H26" s="183"/>
      <c r="I26" s="183"/>
    </row>
    <row r="27" spans="1:11" s="184" customFormat="1" x14ac:dyDescent="0.25">
      <c r="A27" s="289">
        <v>32</v>
      </c>
      <c r="B27" s="141" t="s">
        <v>7</v>
      </c>
      <c r="C27" s="185">
        <v>0</v>
      </c>
      <c r="D27" s="185">
        <v>0</v>
      </c>
      <c r="E27" s="144">
        <v>13598.75</v>
      </c>
      <c r="F27" s="144">
        <v>13598.75</v>
      </c>
      <c r="G27" s="144">
        <v>13598.75</v>
      </c>
      <c r="H27" s="144">
        <v>13598.75</v>
      </c>
      <c r="I27" s="144">
        <v>13598.75</v>
      </c>
    </row>
    <row r="28" spans="1:11" s="184" customFormat="1" x14ac:dyDescent="0.25">
      <c r="A28" s="188" t="s">
        <v>105</v>
      </c>
      <c r="B28" s="189" t="s">
        <v>88</v>
      </c>
      <c r="C28" s="187">
        <v>0</v>
      </c>
      <c r="D28" s="187">
        <v>0</v>
      </c>
      <c r="E28" s="241">
        <f>E25</f>
        <v>103698.75</v>
      </c>
      <c r="F28" s="241">
        <f>F25</f>
        <v>103698.75</v>
      </c>
      <c r="G28" s="183"/>
      <c r="H28" s="183"/>
      <c r="I28" s="183"/>
    </row>
    <row r="29" spans="1:11" s="191" customFormat="1" ht="57" customHeight="1" x14ac:dyDescent="0.25">
      <c r="A29" s="136" t="s">
        <v>110</v>
      </c>
      <c r="B29" s="192" t="s">
        <v>106</v>
      </c>
      <c r="C29" s="182">
        <v>0</v>
      </c>
      <c r="D29" s="182">
        <v>0</v>
      </c>
      <c r="E29" s="145">
        <f t="shared" si="0"/>
        <v>50434.67</v>
      </c>
      <c r="F29" s="182">
        <f>F30+F31+F32+F34</f>
        <v>50434.67</v>
      </c>
      <c r="G29" s="190"/>
      <c r="H29" s="190"/>
      <c r="I29" s="190"/>
    </row>
    <row r="30" spans="1:11" s="191" customFormat="1" x14ac:dyDescent="0.25">
      <c r="A30" s="289">
        <v>31</v>
      </c>
      <c r="B30" s="141" t="s">
        <v>6</v>
      </c>
      <c r="C30" s="300">
        <v>0</v>
      </c>
      <c r="D30" s="300">
        <v>0</v>
      </c>
      <c r="E30" s="144">
        <v>3016.95</v>
      </c>
      <c r="F30" s="300">
        <v>3016.95</v>
      </c>
      <c r="G30" s="190"/>
      <c r="H30" s="190"/>
      <c r="I30" s="190"/>
    </row>
    <row r="31" spans="1:11" s="191" customFormat="1" ht="15" customHeight="1" x14ac:dyDescent="0.25">
      <c r="A31" s="289">
        <v>32</v>
      </c>
      <c r="B31" s="141" t="s">
        <v>7</v>
      </c>
      <c r="C31" s="300">
        <v>0</v>
      </c>
      <c r="D31" s="300">
        <v>0</v>
      </c>
      <c r="E31" s="144">
        <v>46688.72</v>
      </c>
      <c r="F31" s="300">
        <v>46688.72</v>
      </c>
      <c r="G31" s="190"/>
      <c r="H31" s="190"/>
      <c r="I31" s="190"/>
    </row>
    <row r="32" spans="1:11" s="191" customFormat="1" x14ac:dyDescent="0.25">
      <c r="A32" s="140">
        <v>38</v>
      </c>
      <c r="B32" s="141" t="s">
        <v>47</v>
      </c>
      <c r="C32" s="300">
        <v>0</v>
      </c>
      <c r="D32" s="300">
        <v>0</v>
      </c>
      <c r="E32" s="144">
        <f t="shared" ref="E32:E42" si="3">F32-D32</f>
        <v>132</v>
      </c>
      <c r="F32" s="300">
        <v>132</v>
      </c>
      <c r="G32" s="190"/>
      <c r="H32" s="190"/>
      <c r="I32" s="190"/>
    </row>
    <row r="33" spans="1:12" s="191" customFormat="1" x14ac:dyDescent="0.25">
      <c r="A33" s="289" t="s">
        <v>25</v>
      </c>
      <c r="B33" s="141" t="s">
        <v>48</v>
      </c>
      <c r="C33" s="301">
        <v>0</v>
      </c>
      <c r="D33" s="301">
        <v>0</v>
      </c>
      <c r="E33" s="144">
        <f t="shared" si="3"/>
        <v>0</v>
      </c>
      <c r="F33" s="302">
        <v>0</v>
      </c>
      <c r="G33" s="190"/>
      <c r="H33" s="190"/>
      <c r="I33" s="190"/>
    </row>
    <row r="34" spans="1:12" s="191" customFormat="1" x14ac:dyDescent="0.25">
      <c r="A34" s="289">
        <v>42</v>
      </c>
      <c r="B34" s="141" t="s">
        <v>8</v>
      </c>
      <c r="C34" s="300">
        <v>0</v>
      </c>
      <c r="D34" s="300">
        <v>0</v>
      </c>
      <c r="E34" s="144">
        <f t="shared" si="3"/>
        <v>597</v>
      </c>
      <c r="F34" s="300">
        <v>597</v>
      </c>
      <c r="G34" s="190"/>
      <c r="H34" s="190"/>
      <c r="I34" s="190"/>
    </row>
    <row r="35" spans="1:12" s="191" customFormat="1" x14ac:dyDescent="0.25">
      <c r="A35" s="194" t="s">
        <v>107</v>
      </c>
      <c r="B35" s="195" t="s">
        <v>16</v>
      </c>
      <c r="C35" s="193">
        <v>0</v>
      </c>
      <c r="D35" s="193">
        <v>0</v>
      </c>
      <c r="E35" s="241">
        <f t="shared" si="3"/>
        <v>50434.67</v>
      </c>
      <c r="F35" s="193">
        <f>F29</f>
        <v>50434.67</v>
      </c>
      <c r="G35" s="190"/>
      <c r="H35" s="190"/>
      <c r="I35" s="190"/>
    </row>
    <row r="36" spans="1:12" s="191" customFormat="1" ht="35.25" customHeight="1" x14ac:dyDescent="0.25">
      <c r="A36" s="136" t="s">
        <v>111</v>
      </c>
      <c r="B36" s="192" t="s">
        <v>108</v>
      </c>
      <c r="C36" s="196">
        <v>0</v>
      </c>
      <c r="D36" s="196">
        <v>0</v>
      </c>
      <c r="E36" s="145">
        <v>31611.13</v>
      </c>
      <c r="F36" s="196">
        <v>31611.13</v>
      </c>
      <c r="G36" s="190"/>
      <c r="H36" s="190"/>
      <c r="I36" s="190"/>
    </row>
    <row r="37" spans="1:12" s="191" customFormat="1" x14ac:dyDescent="0.25">
      <c r="A37" s="289">
        <v>31</v>
      </c>
      <c r="B37" s="141" t="s">
        <v>6</v>
      </c>
      <c r="C37" s="197">
        <v>0</v>
      </c>
      <c r="D37" s="197">
        <v>0</v>
      </c>
      <c r="E37" s="144">
        <v>31611.13</v>
      </c>
      <c r="F37" s="197">
        <v>31611.13</v>
      </c>
      <c r="G37" s="190"/>
      <c r="H37" s="190"/>
      <c r="I37" s="190"/>
    </row>
    <row r="38" spans="1:12" s="191" customFormat="1" x14ac:dyDescent="0.25">
      <c r="A38" s="194" t="s">
        <v>109</v>
      </c>
      <c r="B38" s="195" t="s">
        <v>31</v>
      </c>
      <c r="C38" s="204">
        <v>0</v>
      </c>
      <c r="D38" s="204">
        <v>0</v>
      </c>
      <c r="E38" s="241">
        <f t="shared" si="3"/>
        <v>31611.13</v>
      </c>
      <c r="F38" s="314">
        <f>F36</f>
        <v>31611.13</v>
      </c>
      <c r="G38" s="190"/>
      <c r="H38" s="190"/>
      <c r="I38" s="190"/>
    </row>
    <row r="39" spans="1:12" s="128" customFormat="1" x14ac:dyDescent="0.25">
      <c r="A39" s="136" t="s">
        <v>116</v>
      </c>
      <c r="B39" s="137" t="s">
        <v>117</v>
      </c>
      <c r="C39" s="202">
        <v>4819397</v>
      </c>
      <c r="D39" s="202">
        <f>D49+D57+D61+D64+D70</f>
        <v>5091297</v>
      </c>
      <c r="E39" s="202">
        <f t="shared" ref="E39:I39" si="4">E49+E57+E61+E64+E70</f>
        <v>-1804101.64</v>
      </c>
      <c r="F39" s="202">
        <f t="shared" si="4"/>
        <v>3287195.36</v>
      </c>
      <c r="G39" s="202">
        <f t="shared" si="4"/>
        <v>0</v>
      </c>
      <c r="H39" s="202">
        <f t="shared" si="4"/>
        <v>0</v>
      </c>
      <c r="I39" s="202">
        <f t="shared" si="4"/>
        <v>0</v>
      </c>
    </row>
    <row r="40" spans="1:12" s="128" customFormat="1" x14ac:dyDescent="0.25">
      <c r="A40" s="303">
        <v>3</v>
      </c>
      <c r="B40" s="304" t="s">
        <v>26</v>
      </c>
      <c r="C40" s="305">
        <v>1135489</v>
      </c>
      <c r="D40" s="305">
        <v>1026916</v>
      </c>
      <c r="E40" s="144">
        <f t="shared" si="3"/>
        <v>-660987.38</v>
      </c>
      <c r="F40" s="305">
        <v>365928.62</v>
      </c>
      <c r="G40" s="127"/>
      <c r="H40" s="127"/>
      <c r="I40" s="127"/>
      <c r="K40" s="178"/>
    </row>
    <row r="41" spans="1:12" s="128" customFormat="1" x14ac:dyDescent="0.25">
      <c r="A41" s="306">
        <v>31</v>
      </c>
      <c r="B41" s="307" t="s">
        <v>6</v>
      </c>
      <c r="C41" s="308">
        <v>489829</v>
      </c>
      <c r="D41" s="308">
        <v>462172</v>
      </c>
      <c r="E41" s="144">
        <f t="shared" si="3"/>
        <v>-164720.96999999997</v>
      </c>
      <c r="F41" s="308">
        <v>297451.03000000003</v>
      </c>
      <c r="G41" s="127"/>
      <c r="H41" s="127"/>
      <c r="I41" s="127"/>
      <c r="K41" s="178"/>
      <c r="L41" s="178"/>
    </row>
    <row r="42" spans="1:12" s="128" customFormat="1" ht="15.75" customHeight="1" x14ac:dyDescent="0.25">
      <c r="A42" s="289">
        <v>32</v>
      </c>
      <c r="B42" s="141" t="s">
        <v>7</v>
      </c>
      <c r="C42" s="138">
        <v>643006</v>
      </c>
      <c r="D42" s="138">
        <v>562090</v>
      </c>
      <c r="E42" s="144">
        <f t="shared" si="3"/>
        <v>-495651.11</v>
      </c>
      <c r="F42" s="138">
        <v>66438.89</v>
      </c>
    </row>
    <row r="43" spans="1:12" s="139" customFormat="1" x14ac:dyDescent="0.2">
      <c r="A43" s="289">
        <v>34</v>
      </c>
      <c r="B43" s="141" t="s">
        <v>10</v>
      </c>
      <c r="C43" s="299">
        <v>2654</v>
      </c>
      <c r="D43" s="299">
        <v>2654</v>
      </c>
      <c r="E43" s="144">
        <f t="shared" ref="E43:E52" si="5">F43-D43</f>
        <v>-1115.3</v>
      </c>
      <c r="F43" s="299">
        <v>1538.7</v>
      </c>
    </row>
    <row r="44" spans="1:12" s="128" customFormat="1" x14ac:dyDescent="0.25">
      <c r="A44" s="140">
        <v>38</v>
      </c>
      <c r="B44" s="141" t="s">
        <v>47</v>
      </c>
      <c r="C44" s="138">
        <v>0</v>
      </c>
      <c r="D44" s="138">
        <v>0</v>
      </c>
      <c r="E44" s="144">
        <f t="shared" si="5"/>
        <v>500</v>
      </c>
      <c r="F44" s="138">
        <v>500</v>
      </c>
    </row>
    <row r="45" spans="1:12" s="128" customFormat="1" x14ac:dyDescent="0.25">
      <c r="A45" s="289" t="s">
        <v>49</v>
      </c>
      <c r="B45" s="141" t="s">
        <v>11</v>
      </c>
      <c r="C45" s="138">
        <v>379412</v>
      </c>
      <c r="D45" s="138">
        <v>651313</v>
      </c>
      <c r="E45" s="144">
        <f t="shared" si="5"/>
        <v>-223307.28000000003</v>
      </c>
      <c r="F45" s="138">
        <v>428005.72</v>
      </c>
    </row>
    <row r="46" spans="1:12" s="128" customFormat="1" x14ac:dyDescent="0.25">
      <c r="A46" s="289" t="s">
        <v>25</v>
      </c>
      <c r="B46" s="141" t="s">
        <v>48</v>
      </c>
      <c r="C46" s="138">
        <v>1805</v>
      </c>
      <c r="D46" s="138">
        <v>1805</v>
      </c>
      <c r="E46" s="144">
        <f t="shared" si="5"/>
        <v>-233.74</v>
      </c>
      <c r="F46" s="138">
        <v>1571.26</v>
      </c>
      <c r="L46" s="178"/>
    </row>
    <row r="47" spans="1:12" s="128" customFormat="1" x14ac:dyDescent="0.25">
      <c r="A47" s="289">
        <v>42</v>
      </c>
      <c r="B47" s="141" t="s">
        <v>8</v>
      </c>
      <c r="C47" s="138">
        <v>244884</v>
      </c>
      <c r="D47" s="138">
        <v>376785</v>
      </c>
      <c r="E47" s="144">
        <f t="shared" si="5"/>
        <v>-171320.99</v>
      </c>
      <c r="F47" s="138">
        <v>205464.01</v>
      </c>
    </row>
    <row r="48" spans="1:12" s="128" customFormat="1" x14ac:dyDescent="0.25">
      <c r="A48" s="198" t="s">
        <v>50</v>
      </c>
      <c r="B48" s="199" t="s">
        <v>51</v>
      </c>
      <c r="C48" s="138">
        <v>132723</v>
      </c>
      <c r="D48" s="138">
        <v>272723</v>
      </c>
      <c r="E48" s="144">
        <f t="shared" si="5"/>
        <v>-51752.549999999988</v>
      </c>
      <c r="F48" s="138">
        <v>220970.45</v>
      </c>
    </row>
    <row r="49" spans="1:9" s="216" customFormat="1" x14ac:dyDescent="0.25">
      <c r="A49" s="213" t="s">
        <v>109</v>
      </c>
      <c r="B49" s="214" t="s">
        <v>31</v>
      </c>
      <c r="C49" s="215">
        <f>C39</f>
        <v>4819397</v>
      </c>
      <c r="D49" s="215">
        <f>D40+D45</f>
        <v>1678229</v>
      </c>
      <c r="E49" s="241">
        <f t="shared" si="5"/>
        <v>-884294.66</v>
      </c>
      <c r="F49" s="315">
        <f>F45+F40</f>
        <v>793934.34</v>
      </c>
    </row>
    <row r="50" spans="1:9" s="218" customFormat="1" x14ac:dyDescent="0.25">
      <c r="A50" s="168">
        <v>3</v>
      </c>
      <c r="B50" s="310" t="s">
        <v>26</v>
      </c>
      <c r="C50" s="313">
        <v>3157251</v>
      </c>
      <c r="D50" s="313">
        <v>3238167</v>
      </c>
      <c r="E50" s="312">
        <f t="shared" si="5"/>
        <v>-1140124.5899999999</v>
      </c>
      <c r="F50" s="313">
        <v>2098042.41</v>
      </c>
      <c r="G50" s="217"/>
      <c r="H50" s="217"/>
      <c r="I50" s="217"/>
    </row>
    <row r="51" spans="1:9" s="218" customFormat="1" x14ac:dyDescent="0.25">
      <c r="A51" s="277">
        <v>31</v>
      </c>
      <c r="B51" s="41" t="s">
        <v>6</v>
      </c>
      <c r="C51" s="21">
        <v>1295760</v>
      </c>
      <c r="D51" s="21">
        <v>1295760</v>
      </c>
      <c r="E51" s="144">
        <f t="shared" si="5"/>
        <v>37984.479999999981</v>
      </c>
      <c r="F51" s="21">
        <v>1333744.48</v>
      </c>
      <c r="G51" s="217"/>
      <c r="H51" s="217"/>
      <c r="I51" s="217"/>
    </row>
    <row r="52" spans="1:9" s="218" customFormat="1" ht="15.75" customHeight="1" x14ac:dyDescent="0.25">
      <c r="A52" s="277">
        <v>32</v>
      </c>
      <c r="B52" s="41" t="s">
        <v>7</v>
      </c>
      <c r="C52" s="21">
        <v>1861491</v>
      </c>
      <c r="D52" s="21">
        <v>1942407</v>
      </c>
      <c r="E52" s="144">
        <f t="shared" si="5"/>
        <v>-1179470.3700000001</v>
      </c>
      <c r="F52" s="21">
        <v>762936.63</v>
      </c>
    </row>
    <row r="53" spans="1:9" s="220" customFormat="1" x14ac:dyDescent="0.2">
      <c r="A53" s="277">
        <v>34</v>
      </c>
      <c r="B53" s="41" t="s">
        <v>10</v>
      </c>
      <c r="C53" s="21">
        <v>0</v>
      </c>
      <c r="D53" s="21">
        <v>0</v>
      </c>
      <c r="E53" s="144">
        <f t="shared" ref="E53:E67" si="6">F53-D53</f>
        <v>1361.3</v>
      </c>
      <c r="F53" s="21">
        <v>1361.3</v>
      </c>
    </row>
    <row r="54" spans="1:9" s="221" customFormat="1" x14ac:dyDescent="0.2">
      <c r="A54" s="309" t="s">
        <v>49</v>
      </c>
      <c r="B54" s="310" t="s">
        <v>89</v>
      </c>
      <c r="C54" s="311">
        <v>0</v>
      </c>
      <c r="D54" s="311">
        <v>0</v>
      </c>
      <c r="E54" s="312">
        <f>E55+E56</f>
        <v>288092.18</v>
      </c>
      <c r="F54" s="312">
        <f>F55+F56</f>
        <v>288092.18</v>
      </c>
    </row>
    <row r="55" spans="1:9" s="221" customFormat="1" x14ac:dyDescent="0.2">
      <c r="A55" s="277">
        <v>42</v>
      </c>
      <c r="B55" s="41" t="s">
        <v>8</v>
      </c>
      <c r="C55" s="148">
        <v>0</v>
      </c>
      <c r="D55" s="148">
        <v>0</v>
      </c>
      <c r="E55" s="144">
        <v>246062.63</v>
      </c>
      <c r="F55" s="148">
        <v>246062.63</v>
      </c>
    </row>
    <row r="56" spans="1:9" s="219" customFormat="1" x14ac:dyDescent="0.25">
      <c r="A56" s="211" t="s">
        <v>50</v>
      </c>
      <c r="B56" s="29" t="s">
        <v>51</v>
      </c>
      <c r="C56" s="148">
        <v>0</v>
      </c>
      <c r="D56" s="148">
        <v>0</v>
      </c>
      <c r="E56" s="144">
        <v>42029.55</v>
      </c>
      <c r="F56" s="148">
        <v>42029.55</v>
      </c>
    </row>
    <row r="57" spans="1:9" s="216" customFormat="1" x14ac:dyDescent="0.25">
      <c r="A57" s="15" t="s">
        <v>112</v>
      </c>
      <c r="B57" s="38" t="s">
        <v>24</v>
      </c>
      <c r="C57" s="39">
        <f>C50</f>
        <v>3157251</v>
      </c>
      <c r="D57" s="39">
        <f>D50</f>
        <v>3238167</v>
      </c>
      <c r="E57" s="241">
        <f t="shared" si="6"/>
        <v>-852032.40999999968</v>
      </c>
      <c r="F57" s="39">
        <f>F50+F54</f>
        <v>2386134.5900000003</v>
      </c>
    </row>
    <row r="58" spans="1:9" s="216" customFormat="1" x14ac:dyDescent="0.25">
      <c r="A58" s="153">
        <v>3</v>
      </c>
      <c r="B58" s="155" t="s">
        <v>26</v>
      </c>
      <c r="C58" s="156">
        <f>C59+C60</f>
        <v>664</v>
      </c>
      <c r="D58" s="156">
        <f t="shared" ref="D58:F58" si="7">D59+D60</f>
        <v>663</v>
      </c>
      <c r="E58" s="156">
        <f t="shared" si="7"/>
        <v>127</v>
      </c>
      <c r="F58" s="156">
        <f t="shared" si="7"/>
        <v>790</v>
      </c>
    </row>
    <row r="59" spans="1:9" s="216" customFormat="1" x14ac:dyDescent="0.25">
      <c r="A59" s="277">
        <v>31</v>
      </c>
      <c r="B59" s="41" t="s">
        <v>6</v>
      </c>
      <c r="C59" s="46">
        <v>239</v>
      </c>
      <c r="D59" s="46">
        <v>238</v>
      </c>
      <c r="E59" s="144">
        <f t="shared" si="6"/>
        <v>-238</v>
      </c>
      <c r="F59" s="46">
        <v>0</v>
      </c>
    </row>
    <row r="60" spans="1:9" s="216" customFormat="1" x14ac:dyDescent="0.25">
      <c r="A60" s="277">
        <v>32</v>
      </c>
      <c r="B60" s="41" t="s">
        <v>7</v>
      </c>
      <c r="C60" s="46">
        <v>425</v>
      </c>
      <c r="D60" s="46">
        <v>425</v>
      </c>
      <c r="E60" s="144">
        <f t="shared" si="6"/>
        <v>365</v>
      </c>
      <c r="F60" s="46">
        <v>790</v>
      </c>
    </row>
    <row r="61" spans="1:9" s="216" customFormat="1" x14ac:dyDescent="0.25">
      <c r="A61" s="15" t="s">
        <v>113</v>
      </c>
      <c r="B61" s="38" t="s">
        <v>32</v>
      </c>
      <c r="C61" s="39">
        <f>C58</f>
        <v>664</v>
      </c>
      <c r="D61" s="39">
        <f>D58</f>
        <v>663</v>
      </c>
      <c r="E61" s="241">
        <f t="shared" si="6"/>
        <v>127</v>
      </c>
      <c r="F61" s="39">
        <f>F60+F59</f>
        <v>790</v>
      </c>
    </row>
    <row r="62" spans="1:9" s="216" customFormat="1" x14ac:dyDescent="0.25">
      <c r="A62" s="162" t="s">
        <v>49</v>
      </c>
      <c r="B62" s="155" t="s">
        <v>89</v>
      </c>
      <c r="C62" s="156">
        <f>C63</f>
        <v>8417</v>
      </c>
      <c r="D62" s="156">
        <f>D63</f>
        <v>8417</v>
      </c>
      <c r="E62" s="242">
        <f t="shared" si="6"/>
        <v>-3918.74</v>
      </c>
      <c r="F62" s="156">
        <f>F63</f>
        <v>4498.26</v>
      </c>
    </row>
    <row r="63" spans="1:9" s="216" customFormat="1" x14ac:dyDescent="0.25">
      <c r="A63" s="277">
        <v>42</v>
      </c>
      <c r="B63" s="41" t="s">
        <v>8</v>
      </c>
      <c r="C63" s="45">
        <v>8417</v>
      </c>
      <c r="D63" s="45">
        <v>8417</v>
      </c>
      <c r="E63" s="144">
        <f t="shared" si="6"/>
        <v>-3918.74</v>
      </c>
      <c r="F63" s="45">
        <v>4498.26</v>
      </c>
    </row>
    <row r="64" spans="1:9" s="216" customFormat="1" x14ac:dyDescent="0.25">
      <c r="A64" s="212" t="s">
        <v>114</v>
      </c>
      <c r="B64" s="23" t="s">
        <v>52</v>
      </c>
      <c r="C64" s="39">
        <f>C63</f>
        <v>8417</v>
      </c>
      <c r="D64" s="39">
        <f>D63</f>
        <v>8417</v>
      </c>
      <c r="E64" s="241">
        <f>E62</f>
        <v>-3918.74</v>
      </c>
      <c r="F64" s="241">
        <f>F62</f>
        <v>4498.26</v>
      </c>
    </row>
    <row r="65" spans="1:16" s="216" customFormat="1" x14ac:dyDescent="0.25">
      <c r="A65" s="153">
        <v>3</v>
      </c>
      <c r="B65" s="155" t="s">
        <v>26</v>
      </c>
      <c r="C65" s="156">
        <f>C66+C67+C68+C69</f>
        <v>138164</v>
      </c>
      <c r="D65" s="156">
        <f>D66+D67+D68+D69</f>
        <v>165821</v>
      </c>
      <c r="E65" s="242">
        <f t="shared" si="6"/>
        <v>-63982.83</v>
      </c>
      <c r="F65" s="156">
        <f>F66+F67+F68+F69</f>
        <v>101838.17</v>
      </c>
    </row>
    <row r="66" spans="1:16" s="216" customFormat="1" x14ac:dyDescent="0.25">
      <c r="A66" s="277">
        <v>31</v>
      </c>
      <c r="B66" s="41" t="s">
        <v>6</v>
      </c>
      <c r="C66" s="45">
        <v>78371</v>
      </c>
      <c r="D66" s="45">
        <v>106028</v>
      </c>
      <c r="E66" s="144">
        <f t="shared" si="6"/>
        <v>-6690.2799999999988</v>
      </c>
      <c r="F66" s="45">
        <v>99337.72</v>
      </c>
    </row>
    <row r="67" spans="1:16" s="216" customFormat="1" x14ac:dyDescent="0.25">
      <c r="A67" s="277">
        <v>32</v>
      </c>
      <c r="B67" s="41" t="s">
        <v>7</v>
      </c>
      <c r="C67" s="45">
        <v>54660</v>
      </c>
      <c r="D67" s="45">
        <v>54660</v>
      </c>
      <c r="E67" s="144">
        <f t="shared" si="6"/>
        <v>-52960</v>
      </c>
      <c r="F67" s="45">
        <v>1700</v>
      </c>
      <c r="J67" s="222"/>
      <c r="K67" s="222"/>
      <c r="L67" s="222"/>
      <c r="M67" s="222"/>
      <c r="N67" s="222"/>
      <c r="O67" s="222"/>
      <c r="P67" s="222"/>
    </row>
    <row r="68" spans="1:16" s="216" customFormat="1" x14ac:dyDescent="0.25">
      <c r="A68" s="26">
        <v>36</v>
      </c>
      <c r="B68" s="41" t="s">
        <v>46</v>
      </c>
      <c r="C68" s="45">
        <v>5000</v>
      </c>
      <c r="D68" s="45">
        <v>5000</v>
      </c>
      <c r="E68" s="144">
        <f t="shared" ref="E68:E70" si="8">F68-D68</f>
        <v>-4199.55</v>
      </c>
      <c r="F68" s="45">
        <v>800.45</v>
      </c>
      <c r="K68" s="222"/>
      <c r="L68" s="222"/>
    </row>
    <row r="69" spans="1:16" s="216" customFormat="1" x14ac:dyDescent="0.25">
      <c r="A69" s="26">
        <v>38</v>
      </c>
      <c r="B69" s="41" t="s">
        <v>47</v>
      </c>
      <c r="C69" s="45">
        <v>133</v>
      </c>
      <c r="D69" s="45">
        <v>133</v>
      </c>
      <c r="E69" s="144">
        <f t="shared" si="8"/>
        <v>-133</v>
      </c>
      <c r="F69" s="45">
        <v>0</v>
      </c>
      <c r="K69" s="222"/>
      <c r="L69" s="222"/>
    </row>
    <row r="70" spans="1:16" s="216" customFormat="1" x14ac:dyDescent="0.25">
      <c r="A70" s="215" t="s">
        <v>115</v>
      </c>
      <c r="B70" s="237" t="s">
        <v>16</v>
      </c>
      <c r="C70" s="238">
        <f>C65</f>
        <v>138164</v>
      </c>
      <c r="D70" s="238">
        <f>D65</f>
        <v>165821</v>
      </c>
      <c r="E70" s="243">
        <f t="shared" si="8"/>
        <v>-63982.83</v>
      </c>
      <c r="F70" s="238">
        <f t="shared" ref="F70" si="9">F65</f>
        <v>101838.17</v>
      </c>
    </row>
    <row r="71" spans="1:16" x14ac:dyDescent="0.25">
      <c r="A71" s="239"/>
      <c r="B71" s="239" t="s">
        <v>130</v>
      </c>
      <c r="C71" s="240">
        <f>C11+C14+C17+C20+C25+C29+C36+C39</f>
        <v>4895562</v>
      </c>
      <c r="D71" s="240">
        <f>D11+D14+D17+D20+D25+D29+D36+D39</f>
        <v>5167462</v>
      </c>
      <c r="E71" s="240">
        <f t="shared" ref="E71:I71" si="10">E11+E14+E17+E20+E25+E29+E36+E39</f>
        <v>-1615002.67</v>
      </c>
      <c r="F71" s="240">
        <f>F11+F14+F17+F20+F25+F29+F36+F39</f>
        <v>3552459.33</v>
      </c>
      <c r="G71" s="240">
        <f t="shared" si="10"/>
        <v>0</v>
      </c>
      <c r="H71" s="240">
        <f t="shared" si="10"/>
        <v>0</v>
      </c>
      <c r="I71" s="240">
        <f t="shared" si="10"/>
        <v>0</v>
      </c>
    </row>
    <row r="72" spans="1:16" x14ac:dyDescent="0.25">
      <c r="C72" s="203"/>
      <c r="D72" s="203"/>
      <c r="E72" s="203"/>
      <c r="F72" s="203"/>
    </row>
    <row r="73" spans="1:16" x14ac:dyDescent="0.25">
      <c r="F73" s="179"/>
    </row>
  </sheetData>
  <mergeCells count="5">
    <mergeCell ref="A8:B8"/>
    <mergeCell ref="A2:E2"/>
    <mergeCell ref="A3:E3"/>
    <mergeCell ref="A25:B25"/>
    <mergeCell ref="A1:F1"/>
  </mergeCells>
  <pageMargins left="0.7" right="0.7" top="0.75" bottom="0.75" header="0.3" footer="0.3"/>
  <pageSetup paperSize="9" scale="92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6</vt:i4>
      </vt:variant>
      <vt:variant>
        <vt:lpstr>Imenovani rasponi</vt:lpstr>
      </vt:variant>
      <vt:variant>
        <vt:i4>2</vt:i4>
      </vt:variant>
    </vt:vector>
  </HeadingPairs>
  <TitlesOfParts>
    <vt:vector size="8" baseType="lpstr">
      <vt:lpstr>SAŽETAK</vt:lpstr>
      <vt:lpstr>RAČUN  PRIHODA I RASHODA</vt:lpstr>
      <vt:lpstr>RAČUN PRIHODA I RASHODA-IZVORI</vt:lpstr>
      <vt:lpstr>Račun financiranja</vt:lpstr>
      <vt:lpstr>Rashodi -funkcijska</vt:lpstr>
      <vt:lpstr>POSEBNI_DIO_</vt:lpstr>
      <vt:lpstr>POSEBNI_DIO_!Podrucje_ispisa</vt:lpstr>
      <vt:lpstr>'RAČUN PRIHODA I RASHODA-IZVORI'!Podrucje_ispisa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AMilic</dc:creator>
  <cp:lastModifiedBy>sbencik</cp:lastModifiedBy>
  <cp:lastPrinted>2023-10-25T06:25:45Z</cp:lastPrinted>
  <dcterms:created xsi:type="dcterms:W3CDTF">2022-08-26T07:26:16Z</dcterms:created>
  <dcterms:modified xsi:type="dcterms:W3CDTF">2023-11-08T09:03:12Z</dcterms:modified>
</cp:coreProperties>
</file>